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telyana Baleva\LightCounting Dropbox\Wireless\5G Core &amp; SBA\"/>
    </mc:Choice>
  </mc:AlternateContent>
  <xr:revisionPtr revIDLastSave="0" documentId="13_ncr:1_{03EEC1AA-F338-402C-A935-0BEEFF66CB35}" xr6:coauthVersionLast="47" xr6:coauthVersionMax="47" xr10:uidLastSave="{00000000-0000-0000-0000-000000000000}"/>
  <bookViews>
    <workbookView xWindow="-108" yWindow="-108" windowWidth="30936" windowHeight="16776" tabRatio="805" xr2:uid="{10BA4944-93F2-45CC-8B55-F28E9BD45397}"/>
  </bookViews>
  <sheets>
    <sheet name="Introduction" sheetId="2" r:id="rId1"/>
    <sheet name="Definitions" sheetId="3" r:id="rId2"/>
    <sheet name="Methodology" sheetId="14" r:id="rId3"/>
    <sheet name="Vendor Ecosystem" sheetId="5" r:id="rId4"/>
    <sheet name="Summary" sheetId="15" r:id="rId5"/>
    <sheet name="5G Core (5GC)" sheetId="21" r:id="rId6"/>
    <sheet name="SBA Data Management" sheetId="12" r:id="rId7"/>
    <sheet name="SDM Market Shares" sheetId="20" r:id="rId8"/>
    <sheet name="SBA Policy &amp; Charging" sheetId="11" r:id="rId9"/>
    <sheet name="PCRF Market Shares" sheetId="19" r:id="rId10"/>
  </sheets>
  <externalReferences>
    <externalReference r:id="rId11"/>
    <externalReference r:id="rId12"/>
    <externalReference r:id="rId13"/>
    <externalReference r:id="rId14"/>
  </externalReferences>
  <definedNames>
    <definedName name="_Fill" localSheetId="5" hidden="1">'[1]Sum-Oak'!#REF!</definedName>
    <definedName name="_Fill" localSheetId="2" hidden="1">'[1]Sum-Oak'!#REF!</definedName>
    <definedName name="_Fill" localSheetId="9" hidden="1">'[1]Sum-Oak'!#REF!</definedName>
    <definedName name="_Fill" localSheetId="6" hidden="1">'[1]Sum-Oak'!#REF!</definedName>
    <definedName name="_Fill" localSheetId="8" hidden="1">'[1]Sum-Oak'!#REF!</definedName>
    <definedName name="_Fill" localSheetId="7" hidden="1">'[1]Sum-Oak'!#REF!</definedName>
    <definedName name="_Fill" localSheetId="4" hidden="1">'[1]Sum-Oak'!#REF!</definedName>
    <definedName name="_Fill" localSheetId="3" hidden="1">'[1]Sum-Oak'!#REF!</definedName>
    <definedName name="_Fill" hidden="1">'[1]Sum-Oak'!#REF!</definedName>
    <definedName name="_xlnm._FilterDatabase" localSheetId="1" hidden="1">Definitions!$B$7:$S$23</definedName>
    <definedName name="_Key1" localSheetId="5" hidden="1">[2]Bankruptcies!#REF!</definedName>
    <definedName name="_Key1" localSheetId="9" hidden="1">[2]Bankruptcies!#REF!</definedName>
    <definedName name="_Key1" localSheetId="6" hidden="1">[2]Bankruptcies!#REF!</definedName>
    <definedName name="_Key1" localSheetId="8" hidden="1">[2]Bankruptcies!#REF!</definedName>
    <definedName name="_Key1" localSheetId="7" hidden="1">[2]Bankruptcies!#REF!</definedName>
    <definedName name="_Key1" localSheetId="4" hidden="1">[2]Bankruptcies!#REF!</definedName>
    <definedName name="_Key1" localSheetId="3" hidden="1">[2]Bankruptcies!#REF!</definedName>
    <definedName name="_Key1" hidden="1">[2]Bankruptcies!#REF!</definedName>
    <definedName name="_Key2" localSheetId="5" hidden="1">#REF!</definedName>
    <definedName name="_Key2" localSheetId="2" hidden="1">#REF!</definedName>
    <definedName name="_Key2" localSheetId="9" hidden="1">#REF!</definedName>
    <definedName name="_Key2" localSheetId="6" hidden="1">#REF!</definedName>
    <definedName name="_Key2" localSheetId="8" hidden="1">#REF!</definedName>
    <definedName name="_Key2" localSheetId="7" hidden="1">#REF!</definedName>
    <definedName name="_Key2" localSheetId="4" hidden="1">#REF!</definedName>
    <definedName name="_Key2" localSheetId="3" hidden="1">#REF!</definedName>
    <definedName name="_Key2" hidden="1">#REF!</definedName>
    <definedName name="_Order1" hidden="1">0</definedName>
    <definedName name="_Order2" hidden="1">0</definedName>
    <definedName name="_Sort" localSheetId="5" hidden="1">#REF!</definedName>
    <definedName name="_Sort" localSheetId="2" hidden="1">#REF!</definedName>
    <definedName name="_Sort" localSheetId="9" hidden="1">#REF!</definedName>
    <definedName name="_Sort" localSheetId="6" hidden="1">#REF!</definedName>
    <definedName name="_Sort" localSheetId="8" hidden="1">#REF!</definedName>
    <definedName name="_Sort" localSheetId="7" hidden="1">#REF!</definedName>
    <definedName name="_Sort" localSheetId="4" hidden="1">#REF!</definedName>
    <definedName name="_Sor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"D:\Bonuses\commission Forecast\FY99 Commission Forecast Q4YTD Belgium.mdb"</definedName>
    <definedName name="anscount" hidden="1">2</definedName>
    <definedName name="AS2DocOpenMode" hidden="1">"AS2DocumentEdit"</definedName>
    <definedName name="Comments_old_v_new">#REF!</definedName>
    <definedName name="Current_cell">!A1</definedName>
    <definedName name="HTML_CodePage" hidden="1">1252</definedName>
    <definedName name="HTML_Description" hidden="1">""</definedName>
    <definedName name="HTML_Email" hidden="1">"chanders@cisco.com"</definedName>
    <definedName name="HTML_Header" hidden="1">""</definedName>
    <definedName name="HTML_LastUpdate" hidden="1">"5/19/97"</definedName>
    <definedName name="HTML_LineAfter" hidden="1">TRUE</definedName>
    <definedName name="HTML_LineBefore" hidden="1">FALSE</definedName>
    <definedName name="HTML_Name" hidden="1">"Charlene Anderson"</definedName>
    <definedName name="HTML_OBDlg2" hidden="1">TRUE</definedName>
    <definedName name="HTML_OBDlg3" hidden="1">TRUE</definedName>
    <definedName name="HTML_OBDlg4" hidden="1">TRUE</definedName>
    <definedName name="HTML_OS" hidden="1">0</definedName>
    <definedName name="HTML_PathFile" hidden="1">"C:\Data\Char's\finhr\wkly_thtre_book.html"</definedName>
    <definedName name="HTML_PathTemplate" hidden="1">"D:\Data\Business Summary\bsbookings.htm"</definedName>
    <definedName name="HTML_Title" hidden="1">"EH Apr97"</definedName>
    <definedName name="HTML1_1" hidden="1">"'[mgmt report (3-98).xls]Frontpage'!$A$1:$M$36"</definedName>
    <definedName name="HTML1_10" hidden="1">""</definedName>
    <definedName name="HTML1_11" hidden="1">1</definedName>
    <definedName name="HTML1_12" hidden="1">"C:\Data\Management Report\AR Dashboard\P8 FY98\MyHTML.htm"</definedName>
    <definedName name="HTML1_2" hidden="1">1</definedName>
    <definedName name="HTML1_3" hidden="1">"Management Report"</definedName>
    <definedName name="HTML1_4" hidden="1">"Frontpage"</definedName>
    <definedName name="HTML1_5" hidden="1">""</definedName>
    <definedName name="HTML1_6" hidden="1">1</definedName>
    <definedName name="HTML1_7" hidden="1">1</definedName>
    <definedName name="HTML1_8" hidden="1">"4/3/98"</definedName>
    <definedName name="HTML1_9" hidden="1">"Mary Pratt"</definedName>
    <definedName name="HTMLCount" hidden="1">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 hidden="1">"IQ_EPS"</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EDATETIME" hidden="1">"IQ_PRICEDATETIME"</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NUSUAL_EXP" hidden="1">"c18"</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NewRevs">#REF!</definedName>
    <definedName name="NewUnits" localSheetId="5">#REF!</definedName>
    <definedName name="NewUnits" localSheetId="2">#REF!</definedName>
    <definedName name="NewUnits" localSheetId="9">#REF!</definedName>
    <definedName name="NewUnits" localSheetId="6">#REF!</definedName>
    <definedName name="NewUnits" localSheetId="8">#REF!</definedName>
    <definedName name="NewUnits" localSheetId="7">#REF!</definedName>
    <definedName name="NewUnits" localSheetId="4">#REF!</definedName>
    <definedName name="NewUnits">#REF!</definedName>
    <definedName name="OldRevs" localSheetId="5">#REF!</definedName>
    <definedName name="OldRevs" localSheetId="2">#REF!</definedName>
    <definedName name="OldRevs" localSheetId="9">#REF!</definedName>
    <definedName name="OldRevs" localSheetId="6">#REF!</definedName>
    <definedName name="OldRevs" localSheetId="8">#REF!</definedName>
    <definedName name="OldRevs" localSheetId="7">#REF!</definedName>
    <definedName name="OldRevs" localSheetId="4">#REF!</definedName>
    <definedName name="OldRevs">#REF!</definedName>
    <definedName name="OldUnits" localSheetId="5">#REF!</definedName>
    <definedName name="OldUnits" localSheetId="6">#REF!</definedName>
    <definedName name="OldUnits" localSheetId="8">#REF!</definedName>
    <definedName name="OldUnits" localSheetId="4">#REF!</definedName>
    <definedName name="OldUnits">#REF!</definedName>
    <definedName name="Ports_new" localSheetId="5">#REF!</definedName>
    <definedName name="Ports_new" localSheetId="6">#REF!</definedName>
    <definedName name="Ports_new" localSheetId="8">#REF!</definedName>
    <definedName name="Ports_new" localSheetId="4">#REF!</definedName>
    <definedName name="Ports_new">#REF!</definedName>
    <definedName name="Ports_old" localSheetId="5">#REF!</definedName>
    <definedName name="Ports_old" localSheetId="6">#REF!</definedName>
    <definedName name="Ports_old" localSheetId="8">#REF!</definedName>
    <definedName name="Ports_old" localSheetId="4">#REF!</definedName>
    <definedName name="Ports_old">#REF!</definedName>
    <definedName name="Z_2DE5EA60_7A3A_11D2_AE76_0080C7A84E90_.wvu.Cols" localSheetId="5" hidden="1">#REF!</definedName>
    <definedName name="Z_2DE5EA60_7A3A_11D2_AE76_0080C7A84E90_.wvu.Cols" localSheetId="6" hidden="1">#REF!</definedName>
    <definedName name="Z_2DE5EA60_7A3A_11D2_AE76_0080C7A84E90_.wvu.Cols" localSheetId="8" hidden="1">#REF!</definedName>
    <definedName name="Z_2DE5EA60_7A3A_11D2_AE76_0080C7A84E90_.wvu.Cols" localSheetId="4" hidden="1">#REF!</definedName>
    <definedName name="Z_2DE5EA60_7A3A_11D2_AE76_0080C7A84E90_.wvu.Cols" hidden="1">#REF!</definedName>
    <definedName name="Z_2DE5EA60_7A3A_11D2_AE76_0080C7A84E90_.wvu.PrintArea" localSheetId="5" hidden="1">#REF!</definedName>
    <definedName name="Z_2DE5EA60_7A3A_11D2_AE76_0080C7A84E90_.wvu.PrintArea" localSheetId="6" hidden="1">#REF!</definedName>
    <definedName name="Z_2DE5EA60_7A3A_11D2_AE76_0080C7A84E90_.wvu.PrintArea" localSheetId="8" hidden="1">#REF!</definedName>
    <definedName name="Z_2DE5EA60_7A3A_11D2_AE76_0080C7A84E90_.wvu.PrintArea" localSheetId="4" hidden="1">#REF!</definedName>
    <definedName name="Z_2DE5EA60_7A3A_11D2_AE76_0080C7A84E90_.wvu.PrintArea" hidden="1">#REF!</definedName>
    <definedName name="Z_2DE5EA60_7A3A_11D2_AE76_0080C7A84E90_.wvu.Rows" localSheetId="5" hidden="1">#REF!</definedName>
    <definedName name="Z_2DE5EA60_7A3A_11D2_AE76_0080C7A84E90_.wvu.Rows" localSheetId="6" hidden="1">#REF!</definedName>
    <definedName name="Z_2DE5EA60_7A3A_11D2_AE76_0080C7A84E90_.wvu.Rows" localSheetId="8" hidden="1">#REF!</definedName>
    <definedName name="Z_2DE5EA60_7A3A_11D2_AE76_0080C7A84E90_.wvu.Rows" localSheetId="4" hidden="1">#REF!</definedName>
    <definedName name="Z_2DE5EA60_7A3A_11D2_AE76_0080C7A84E90_.wvu.Row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0" l="1"/>
  <c r="D20" i="20" l="1"/>
  <c r="D35" i="20" s="1"/>
  <c r="E20" i="20"/>
  <c r="E35" i="20" s="1"/>
  <c r="F20" i="20"/>
  <c r="F35" i="20" s="1"/>
  <c r="G20" i="20"/>
  <c r="G35" i="20" s="1"/>
  <c r="H35" i="20"/>
  <c r="C20" i="20"/>
  <c r="C35" i="20" s="1"/>
  <c r="H21" i="19"/>
  <c r="H25" i="20" l="1"/>
  <c r="H26" i="20"/>
  <c r="H27" i="20"/>
  <c r="H28" i="20"/>
  <c r="H29" i="20"/>
  <c r="H30" i="20"/>
  <c r="H31" i="20"/>
  <c r="H32" i="20"/>
  <c r="H33" i="20"/>
  <c r="H34" i="20"/>
  <c r="H26" i="19"/>
  <c r="H27" i="19"/>
  <c r="H28" i="19"/>
  <c r="H29" i="19"/>
  <c r="H30" i="19"/>
  <c r="H31" i="19"/>
  <c r="H32" i="19"/>
  <c r="H33" i="19"/>
  <c r="H34" i="19"/>
  <c r="H35" i="19"/>
  <c r="H36" i="19"/>
  <c r="H37" i="19"/>
  <c r="N110" i="15"/>
  <c r="N109" i="15"/>
  <c r="N108" i="15"/>
  <c r="N111" i="15"/>
  <c r="O12" i="15"/>
  <c r="O15" i="21"/>
  <c r="O13" i="21"/>
  <c r="O11" i="21"/>
  <c r="O9" i="21"/>
  <c r="N17" i="21"/>
  <c r="O35" i="12"/>
  <c r="N63" i="12"/>
  <c r="N50" i="12"/>
  <c r="O31" i="12"/>
  <c r="O13" i="12"/>
  <c r="O61" i="12"/>
  <c r="O59" i="12"/>
  <c r="O57" i="12"/>
  <c r="O55" i="12"/>
  <c r="O48" i="12"/>
  <c r="O46" i="12"/>
  <c r="O44" i="12"/>
  <c r="O42" i="12"/>
  <c r="O33" i="11"/>
  <c r="O31" i="11"/>
  <c r="O29" i="11"/>
  <c r="O35" i="11"/>
  <c r="N37" i="11"/>
  <c r="D52" i="15"/>
  <c r="D53" i="15"/>
  <c r="D54" i="15"/>
  <c r="D55" i="15"/>
  <c r="D56" i="15"/>
  <c r="D57" i="15"/>
  <c r="D58" i="15"/>
  <c r="D59" i="15"/>
  <c r="D51" i="15"/>
  <c r="H36" i="20" l="1"/>
  <c r="H38" i="19"/>
  <c r="N35" i="15"/>
  <c r="O15" i="11"/>
  <c r="N34" i="15"/>
  <c r="O13" i="11"/>
  <c r="N33" i="15"/>
  <c r="O11" i="11"/>
  <c r="N90" i="15"/>
  <c r="N32" i="15"/>
  <c r="O9" i="11"/>
  <c r="N112" i="15"/>
  <c r="O29" i="12"/>
  <c r="N37" i="12"/>
  <c r="O33" i="12"/>
  <c r="O9" i="12"/>
  <c r="N17" i="11"/>
  <c r="N36" i="15" l="1"/>
  <c r="N89" i="15"/>
  <c r="O11" i="12"/>
  <c r="O15" i="12"/>
  <c r="N17" i="12"/>
  <c r="G21" i="19"/>
  <c r="N91" i="15" l="1"/>
  <c r="M37" i="11"/>
  <c r="M63" i="12"/>
  <c r="N64" i="12" s="1"/>
  <c r="M50" i="12"/>
  <c r="N51" i="12" s="1"/>
  <c r="M90" i="15" l="1"/>
  <c r="N38" i="11"/>
  <c r="M110" i="15"/>
  <c r="M109" i="15"/>
  <c r="M111" i="15"/>
  <c r="M34" i="15"/>
  <c r="M108" i="15"/>
  <c r="M17" i="11"/>
  <c r="M37" i="12"/>
  <c r="M17" i="21"/>
  <c r="N18" i="21" s="1"/>
  <c r="M33" i="15" l="1"/>
  <c r="N18" i="11"/>
  <c r="M89" i="15"/>
  <c r="M91" i="15" s="1"/>
  <c r="N92" i="15" s="1"/>
  <c r="N38" i="12"/>
  <c r="M112" i="15"/>
  <c r="N113" i="15" s="1"/>
  <c r="M35" i="15"/>
  <c r="M17" i="12"/>
  <c r="N18" i="12" s="1"/>
  <c r="M32" i="15"/>
  <c r="D21" i="19"/>
  <c r="D34" i="19" s="1"/>
  <c r="D35" i="15"/>
  <c r="E35" i="15"/>
  <c r="F35" i="15"/>
  <c r="C35" i="15"/>
  <c r="B3" i="21"/>
  <c r="B2" i="21"/>
  <c r="C17" i="21"/>
  <c r="D17" i="21"/>
  <c r="E17" i="21"/>
  <c r="F17" i="21"/>
  <c r="G17" i="21"/>
  <c r="H17" i="21"/>
  <c r="O17" i="21" s="1"/>
  <c r="I17" i="21"/>
  <c r="J17" i="21"/>
  <c r="K17" i="21"/>
  <c r="L17" i="21"/>
  <c r="B34" i="20"/>
  <c r="B33" i="20"/>
  <c r="B32" i="20"/>
  <c r="B31" i="20"/>
  <c r="B30" i="20"/>
  <c r="B29" i="20"/>
  <c r="B28" i="20"/>
  <c r="B27" i="20"/>
  <c r="B26" i="20"/>
  <c r="B25" i="20"/>
  <c r="C24" i="20"/>
  <c r="F25" i="20"/>
  <c r="E34" i="20"/>
  <c r="D32" i="20"/>
  <c r="C25" i="20"/>
  <c r="C36" i="20" s="1"/>
  <c r="C29" i="20"/>
  <c r="D8" i="20"/>
  <c r="D24" i="20" s="1"/>
  <c r="B3" i="20"/>
  <c r="B2" i="20"/>
  <c r="E21" i="19"/>
  <c r="E36" i="19" s="1"/>
  <c r="F21" i="19"/>
  <c r="F36" i="19" s="1"/>
  <c r="C21" i="19"/>
  <c r="C33" i="19" s="1"/>
  <c r="B32" i="19"/>
  <c r="B33" i="19"/>
  <c r="C25" i="19"/>
  <c r="B3" i="19"/>
  <c r="B2" i="19"/>
  <c r="D8" i="19"/>
  <c r="E8" i="19"/>
  <c r="F8" i="19"/>
  <c r="F25" i="19" s="1"/>
  <c r="B36" i="19"/>
  <c r="B35" i="19"/>
  <c r="B34" i="19"/>
  <c r="B31" i="19"/>
  <c r="B30" i="19"/>
  <c r="B29" i="19"/>
  <c r="B28" i="19"/>
  <c r="B27" i="19"/>
  <c r="B26" i="19"/>
  <c r="D25" i="20"/>
  <c r="D36" i="20" s="1"/>
  <c r="E25" i="20"/>
  <c r="E32" i="20"/>
  <c r="F27" i="20"/>
  <c r="E29" i="20"/>
  <c r="C31" i="20"/>
  <c r="E26" i="20"/>
  <c r="C28" i="20"/>
  <c r="F29" i="20"/>
  <c r="E31" i="20"/>
  <c r="F34" i="20"/>
  <c r="E28" i="20"/>
  <c r="C30" i="20"/>
  <c r="C27" i="20"/>
  <c r="E33" i="20"/>
  <c r="C34" i="20"/>
  <c r="E30" i="20"/>
  <c r="C32" i="20"/>
  <c r="E27" i="20"/>
  <c r="D36" i="19"/>
  <c r="F37" i="19"/>
  <c r="E25" i="19"/>
  <c r="D25" i="19"/>
  <c r="F32" i="19"/>
  <c r="D28" i="19"/>
  <c r="D30" i="19"/>
  <c r="D31" i="19"/>
  <c r="C30" i="19"/>
  <c r="E29" i="19"/>
  <c r="C27" i="19"/>
  <c r="C28" i="19"/>
  <c r="C29" i="19"/>
  <c r="F26" i="19"/>
  <c r="F27" i="19"/>
  <c r="F28" i="19"/>
  <c r="F38" i="19" s="1"/>
  <c r="F29" i="19"/>
  <c r="F30" i="19"/>
  <c r="F31" i="19"/>
  <c r="F34" i="19"/>
  <c r="F35" i="19"/>
  <c r="E108" i="15"/>
  <c r="B3" i="15"/>
  <c r="B2" i="15"/>
  <c r="B3" i="14"/>
  <c r="B2" i="14"/>
  <c r="D111" i="15"/>
  <c r="E111" i="15"/>
  <c r="I111" i="15"/>
  <c r="J111" i="15"/>
  <c r="K111" i="15"/>
  <c r="C111" i="15"/>
  <c r="D110" i="15"/>
  <c r="E110" i="15"/>
  <c r="F110" i="15"/>
  <c r="H110" i="15"/>
  <c r="O110" i="15" s="1"/>
  <c r="I110" i="15"/>
  <c r="J110" i="15"/>
  <c r="C110" i="15"/>
  <c r="D109" i="15"/>
  <c r="F109" i="15"/>
  <c r="K109" i="15"/>
  <c r="C109" i="15"/>
  <c r="D108" i="15"/>
  <c r="F108" i="15"/>
  <c r="H108" i="15"/>
  <c r="O108" i="15" s="1"/>
  <c r="I108" i="15"/>
  <c r="C108" i="15"/>
  <c r="L63" i="12"/>
  <c r="M64" i="12" s="1"/>
  <c r="K63" i="12"/>
  <c r="J63" i="12"/>
  <c r="I63" i="12"/>
  <c r="H63" i="12"/>
  <c r="O63" i="12" s="1"/>
  <c r="G63" i="12"/>
  <c r="F63" i="12"/>
  <c r="E63" i="12"/>
  <c r="D63" i="12"/>
  <c r="C63" i="12"/>
  <c r="L50" i="12"/>
  <c r="M51" i="12" s="1"/>
  <c r="K50" i="12"/>
  <c r="J50" i="12"/>
  <c r="I50" i="12"/>
  <c r="H50" i="12"/>
  <c r="O50" i="12" s="1"/>
  <c r="G50" i="12"/>
  <c r="F50" i="12"/>
  <c r="E50" i="12"/>
  <c r="D50" i="12"/>
  <c r="C50" i="12"/>
  <c r="B3" i="12"/>
  <c r="B2" i="12"/>
  <c r="B3" i="11"/>
  <c r="B2" i="11"/>
  <c r="C37" i="11"/>
  <c r="D37" i="11"/>
  <c r="D90" i="15" s="1"/>
  <c r="E37" i="11"/>
  <c r="F37" i="11"/>
  <c r="G37" i="11"/>
  <c r="G90" i="15" s="1"/>
  <c r="H37" i="11"/>
  <c r="O37" i="11" s="1"/>
  <c r="I37" i="11"/>
  <c r="I90" i="15" s="1"/>
  <c r="J37" i="11"/>
  <c r="J90" i="15" s="1"/>
  <c r="K37" i="11"/>
  <c r="K90" i="15" s="1"/>
  <c r="L37" i="11"/>
  <c r="M38" i="11" s="1"/>
  <c r="B3" i="5"/>
  <c r="B2" i="5"/>
  <c r="B3" i="3"/>
  <c r="B2" i="3"/>
  <c r="C36" i="19" l="1"/>
  <c r="C31" i="19"/>
  <c r="D32" i="19"/>
  <c r="D33" i="19"/>
  <c r="F33" i="19"/>
  <c r="E36" i="20"/>
  <c r="F64" i="12"/>
  <c r="H90" i="15"/>
  <c r="O90" i="15" s="1"/>
  <c r="D64" i="12"/>
  <c r="L109" i="15"/>
  <c r="H111" i="15"/>
  <c r="O111" i="15" s="1"/>
  <c r="G111" i="15"/>
  <c r="C17" i="11"/>
  <c r="E34" i="15"/>
  <c r="M36" i="15"/>
  <c r="N37" i="15" s="1"/>
  <c r="K17" i="11"/>
  <c r="H33" i="15"/>
  <c r="O33" i="15" s="1"/>
  <c r="J17" i="11"/>
  <c r="I38" i="11"/>
  <c r="H17" i="11"/>
  <c r="H38" i="11"/>
  <c r="G17" i="11"/>
  <c r="G28" i="19"/>
  <c r="G36" i="19"/>
  <c r="G30" i="19"/>
  <c r="G26" i="19"/>
  <c r="G35" i="19"/>
  <c r="G29" i="19"/>
  <c r="G37" i="19"/>
  <c r="G31" i="19"/>
  <c r="G34" i="19"/>
  <c r="G27" i="19"/>
  <c r="G32" i="19"/>
  <c r="G33" i="19"/>
  <c r="L51" i="12"/>
  <c r="L110" i="15"/>
  <c r="G110" i="15"/>
  <c r="I64" i="12"/>
  <c r="G109" i="15"/>
  <c r="H64" i="12"/>
  <c r="G27" i="20"/>
  <c r="G29" i="20"/>
  <c r="G31" i="20"/>
  <c r="G25" i="20"/>
  <c r="G26" i="20"/>
  <c r="G28" i="20"/>
  <c r="G30" i="20"/>
  <c r="G32" i="20"/>
  <c r="G33" i="20"/>
  <c r="G34" i="20"/>
  <c r="E27" i="19"/>
  <c r="D29" i="19"/>
  <c r="E32" i="19"/>
  <c r="G8" i="19"/>
  <c r="D37" i="19"/>
  <c r="E26" i="19"/>
  <c r="E33" i="19"/>
  <c r="E35" i="19"/>
  <c r="D27" i="19"/>
  <c r="E34" i="19"/>
  <c r="C26" i="19"/>
  <c r="D26" i="19"/>
  <c r="C37" i="19"/>
  <c r="C35" i="19"/>
  <c r="E31" i="19"/>
  <c r="D35" i="19"/>
  <c r="C32" i="19"/>
  <c r="E37" i="19"/>
  <c r="E28" i="19"/>
  <c r="C34" i="19"/>
  <c r="E30" i="19"/>
  <c r="E17" i="11"/>
  <c r="C33" i="15"/>
  <c r="K38" i="11"/>
  <c r="I17" i="11"/>
  <c r="L17" i="11"/>
  <c r="D17" i="11"/>
  <c r="F17" i="11"/>
  <c r="D33" i="15"/>
  <c r="C90" i="15"/>
  <c r="L38" i="11"/>
  <c r="E38" i="11"/>
  <c r="E33" i="15"/>
  <c r="E90" i="15"/>
  <c r="F33" i="15"/>
  <c r="F38" i="11"/>
  <c r="J38" i="11"/>
  <c r="C32" i="15"/>
  <c r="C34" i="15"/>
  <c r="L90" i="15"/>
  <c r="D38" i="11"/>
  <c r="F90" i="15"/>
  <c r="D32" i="15"/>
  <c r="D34" i="15"/>
  <c r="E32" i="15"/>
  <c r="G38" i="11"/>
  <c r="F32" i="15"/>
  <c r="F34" i="15"/>
  <c r="D34" i="20"/>
  <c r="D30" i="20"/>
  <c r="E8" i="20"/>
  <c r="F33" i="20"/>
  <c r="F28" i="20"/>
  <c r="C33" i="20"/>
  <c r="F32" i="20"/>
  <c r="C26" i="20"/>
  <c r="F30" i="20"/>
  <c r="D28" i="20"/>
  <c r="D27" i="20"/>
  <c r="D33" i="20"/>
  <c r="F26" i="20"/>
  <c r="D26" i="20"/>
  <c r="D29" i="20"/>
  <c r="F31" i="20"/>
  <c r="D31" i="20"/>
  <c r="F111" i="15"/>
  <c r="F112" i="15" s="1"/>
  <c r="K64" i="12"/>
  <c r="L64" i="12"/>
  <c r="G51" i="12"/>
  <c r="D37" i="12"/>
  <c r="D89" i="15" s="1"/>
  <c r="D91" i="15" s="1"/>
  <c r="J64" i="12"/>
  <c r="G64" i="12"/>
  <c r="D51" i="12"/>
  <c r="L37" i="12"/>
  <c r="I37" i="12"/>
  <c r="I89" i="15" s="1"/>
  <c r="I91" i="15" s="1"/>
  <c r="K37" i="12"/>
  <c r="K89" i="15" s="1"/>
  <c r="K91" i="15" s="1"/>
  <c r="I51" i="12"/>
  <c r="F37" i="12"/>
  <c r="F89" i="15" s="1"/>
  <c r="H51" i="12"/>
  <c r="J37" i="12"/>
  <c r="J89" i="15" s="1"/>
  <c r="J91" i="15" s="1"/>
  <c r="K51" i="12"/>
  <c r="E51" i="12"/>
  <c r="J109" i="15"/>
  <c r="C37" i="12"/>
  <c r="G37" i="12"/>
  <c r="E64" i="12"/>
  <c r="I32" i="15"/>
  <c r="C17" i="12"/>
  <c r="J51" i="12"/>
  <c r="D17" i="12"/>
  <c r="E17" i="12"/>
  <c r="G32" i="15"/>
  <c r="I33" i="15"/>
  <c r="D112" i="15"/>
  <c r="K32" i="15"/>
  <c r="H35" i="15"/>
  <c r="O35" i="15" s="1"/>
  <c r="J32" i="15"/>
  <c r="J33" i="15"/>
  <c r="C112" i="15"/>
  <c r="F51" i="12"/>
  <c r="G108" i="15"/>
  <c r="I109" i="15"/>
  <c r="I112" i="15" s="1"/>
  <c r="K110" i="15"/>
  <c r="L108" i="15"/>
  <c r="H109" i="15"/>
  <c r="O109" i="15" s="1"/>
  <c r="H37" i="12"/>
  <c r="O37" i="12" s="1"/>
  <c r="E37" i="12"/>
  <c r="K108" i="15"/>
  <c r="L111" i="15"/>
  <c r="F17" i="12"/>
  <c r="J108" i="15"/>
  <c r="E109" i="15"/>
  <c r="E112" i="15" s="1"/>
  <c r="L35" i="15"/>
  <c r="L18" i="21"/>
  <c r="M18" i="21"/>
  <c r="J18" i="21"/>
  <c r="K18" i="21"/>
  <c r="H18" i="21"/>
  <c r="I18" i="21"/>
  <c r="G18" i="21"/>
  <c r="O17" i="11" l="1"/>
  <c r="G36" i="20"/>
  <c r="F36" i="20"/>
  <c r="H112" i="15"/>
  <c r="O112" i="15" s="1"/>
  <c r="L32" i="15"/>
  <c r="K18" i="11"/>
  <c r="L18" i="11"/>
  <c r="M18" i="11"/>
  <c r="H18" i="11"/>
  <c r="I18" i="11"/>
  <c r="G38" i="19"/>
  <c r="L34" i="15"/>
  <c r="L89" i="15"/>
  <c r="L91" i="15" s="1"/>
  <c r="M38" i="12"/>
  <c r="G89" i="15"/>
  <c r="G112" i="15"/>
  <c r="J92" i="15"/>
  <c r="F36" i="15"/>
  <c r="C36" i="15"/>
  <c r="E38" i="19"/>
  <c r="D38" i="19"/>
  <c r="C38" i="19"/>
  <c r="G25" i="19"/>
  <c r="H8" i="19"/>
  <c r="D36" i="15"/>
  <c r="F91" i="15"/>
  <c r="E36" i="15"/>
  <c r="J18" i="11"/>
  <c r="K92" i="15"/>
  <c r="E24" i="20"/>
  <c r="F8" i="20"/>
  <c r="G17" i="12"/>
  <c r="I17" i="12"/>
  <c r="G34" i="15"/>
  <c r="L17" i="12"/>
  <c r="L38" i="12"/>
  <c r="F38" i="12"/>
  <c r="K38" i="12"/>
  <c r="J38" i="12"/>
  <c r="E113" i="15"/>
  <c r="K112" i="15"/>
  <c r="J112" i="15"/>
  <c r="J113" i="15" s="1"/>
  <c r="G35" i="15"/>
  <c r="C89" i="15"/>
  <c r="C91" i="15" s="1"/>
  <c r="D92" i="15" s="1"/>
  <c r="D38" i="12"/>
  <c r="G38" i="12"/>
  <c r="I35" i="15"/>
  <c r="H38" i="12"/>
  <c r="H89" i="15"/>
  <c r="I38" i="12"/>
  <c r="I34" i="15"/>
  <c r="K33" i="15"/>
  <c r="K35" i="15"/>
  <c r="J35" i="15"/>
  <c r="J34" i="15"/>
  <c r="F113" i="15"/>
  <c r="E89" i="15"/>
  <c r="E91" i="15" s="1"/>
  <c r="E38" i="12"/>
  <c r="K17" i="12"/>
  <c r="L33" i="15"/>
  <c r="H34" i="15"/>
  <c r="K34" i="15"/>
  <c r="L112" i="15"/>
  <c r="M113" i="15" s="1"/>
  <c r="G33" i="15"/>
  <c r="H32" i="15"/>
  <c r="O32" i="15" s="1"/>
  <c r="H17" i="12"/>
  <c r="O17" i="12" s="1"/>
  <c r="J17" i="12"/>
  <c r="D113" i="15"/>
  <c r="I113" i="15" l="1"/>
  <c r="O17" i="15"/>
  <c r="O34" i="15"/>
  <c r="H91" i="15"/>
  <c r="O91" i="15" s="1"/>
  <c r="O89" i="15"/>
  <c r="G36" i="15"/>
  <c r="G37" i="15" s="1"/>
  <c r="M92" i="15"/>
  <c r="L92" i="15"/>
  <c r="M18" i="12"/>
  <c r="L18" i="12"/>
  <c r="I18" i="12"/>
  <c r="G18" i="12"/>
  <c r="H113" i="15"/>
  <c r="G113" i="15"/>
  <c r="G91" i="15"/>
  <c r="H25" i="19"/>
  <c r="K113" i="15"/>
  <c r="F24" i="20"/>
  <c r="G8" i="20"/>
  <c r="H36" i="15"/>
  <c r="I36" i="15"/>
  <c r="J36" i="15"/>
  <c r="J18" i="12"/>
  <c r="L36" i="15"/>
  <c r="M37" i="15" s="1"/>
  <c r="H18" i="12"/>
  <c r="K18" i="12"/>
  <c r="E92" i="15"/>
  <c r="F92" i="15"/>
  <c r="K36" i="15"/>
  <c r="L113" i="15"/>
  <c r="I92" i="15" l="1"/>
  <c r="O16" i="15"/>
  <c r="O36" i="15"/>
  <c r="H92" i="15"/>
  <c r="G92" i="15"/>
  <c r="I37" i="15"/>
  <c r="H37" i="15"/>
  <c r="J37" i="15"/>
  <c r="G24" i="20"/>
  <c r="H8" i="20"/>
  <c r="L37" i="15"/>
  <c r="K37" i="15"/>
  <c r="O14" i="15" l="1"/>
  <c r="H24" i="20"/>
</calcChain>
</file>

<file path=xl/sharedStrings.xml><?xml version="1.0" encoding="utf-8"?>
<sst xmlns="http://schemas.openxmlformats.org/spreadsheetml/2006/main" count="411" uniqueCount="207">
  <si>
    <t>LightCounting 5G Core Service-based Architecture (SBA) Market Size &amp; Forecast</t>
  </si>
  <si>
    <t>As the SBA market develops, this report will be updated accordingly, either bi-annually or quarterly</t>
  </si>
  <si>
    <t>Definition</t>
  </si>
  <si>
    <t>Forecast Segment</t>
  </si>
  <si>
    <t>Segment Definitions</t>
  </si>
  <si>
    <t>Super Micro Computer</t>
  </si>
  <si>
    <t>Estimates</t>
  </si>
  <si>
    <t>Quanta Cloud Technology (QCT)</t>
  </si>
  <si>
    <t>Survey data and estimates</t>
  </si>
  <si>
    <t>Nokia</t>
  </si>
  <si>
    <t>Survey</t>
  </si>
  <si>
    <t>Mavenir</t>
  </si>
  <si>
    <t>Ericsson</t>
  </si>
  <si>
    <t xml:space="preserve"> </t>
  </si>
  <si>
    <t>Source of Information</t>
  </si>
  <si>
    <t>Historical data accounts for sales of the following vendors:</t>
  </si>
  <si>
    <t>SMF</t>
  </si>
  <si>
    <t>AMF</t>
  </si>
  <si>
    <t>NSSF</t>
  </si>
  <si>
    <t>NEF</t>
  </si>
  <si>
    <t>NRF</t>
  </si>
  <si>
    <t>UDR</t>
  </si>
  <si>
    <t>FE</t>
  </si>
  <si>
    <t>UDM</t>
  </si>
  <si>
    <t>AUSF</t>
  </si>
  <si>
    <t>PCF</t>
  </si>
  <si>
    <t>UDC</t>
  </si>
  <si>
    <t>AF</t>
  </si>
  <si>
    <t>BSF</t>
  </si>
  <si>
    <t>CHF</t>
  </si>
  <si>
    <t>ZTE</t>
  </si>
  <si>
    <t>Samsung</t>
  </si>
  <si>
    <t>vEPC and 2G/3G core</t>
  </si>
  <si>
    <t>Metaswitch (acquired by Microsoft, May 2020)</t>
  </si>
  <si>
    <t>Huawei</t>
  </si>
  <si>
    <t>HPE</t>
  </si>
  <si>
    <t>Cisco</t>
  </si>
  <si>
    <t>vEPC</t>
  </si>
  <si>
    <t>Affirmed Networks (acquired by Microsoft, April 2020)</t>
  </si>
  <si>
    <t>Segments</t>
  </si>
  <si>
    <t>Vendor</t>
  </si>
  <si>
    <t>Enea</t>
  </si>
  <si>
    <t>Oracle</t>
  </si>
  <si>
    <t>ASTRI</t>
  </si>
  <si>
    <t>HSS, UDM</t>
  </si>
  <si>
    <t>Amdocs</t>
  </si>
  <si>
    <t>Alepo</t>
  </si>
  <si>
    <t>AUSF, UDM, UDR, UDSF, PCF, CHF</t>
  </si>
  <si>
    <t>Computaris</t>
  </si>
  <si>
    <t>PCF, CHF</t>
  </si>
  <si>
    <t>DigitalRoute</t>
  </si>
  <si>
    <t>UDM, PCF</t>
  </si>
  <si>
    <t>Intracom Telecom</t>
  </si>
  <si>
    <t>Mahindra Comviva</t>
  </si>
  <si>
    <t>MATRIXX Software</t>
  </si>
  <si>
    <t>Netcracker (an NEC company)</t>
  </si>
  <si>
    <t>Nexign</t>
  </si>
  <si>
    <t>Polaris Networks</t>
  </si>
  <si>
    <t>PROTEI</t>
  </si>
  <si>
    <t>HLR/HSS, EPC, PCRF</t>
  </si>
  <si>
    <t>Optiva</t>
  </si>
  <si>
    <t>Sandvine</t>
  </si>
  <si>
    <t>Magnaquest Technologies</t>
  </si>
  <si>
    <t>PCRF</t>
  </si>
  <si>
    <t>Session management function resulting from the split of current 4G EPC MME, S-GW-C &amp; P-GW-C into SMF and AMF (see below) to allow for network slicing; there can be as many SMFs associated with the UE as slices</t>
  </si>
  <si>
    <t>Network slice selection function that selects of the set of network slice instances serving the UE, determines the allowed network slice selection assistance information (NSSAI), and if needed, does the mapping to the subscribed S-NSSAIs; NSSF also determines the AMF set to be used to serve the UE or based on the configuration, a list of AMF candidates by querying the NRF</t>
  </si>
  <si>
    <t>Network exposure function that corresponds to current 4G EPC service capability exposure function (SCEF)</t>
  </si>
  <si>
    <t>Network repository function that provides a discovery function for network function (NF) services, an individual NF made of smaller unit functions; different NFs are connected together via a uniform interface called service-based interface</t>
  </si>
  <si>
    <t>Unified data management is the equivalent of the home subscriber server (HSS) in 4G EPC and introduces the concept of user data convergence (UDC) that separates the user data repository (UDR) storing and managing subscriber information from the front end (FE) processing subscriber information</t>
  </si>
  <si>
    <t>Front end is part of UDM and is a core network functional entity or service layer entity or provisioning entity that can access user data stored in a unique repository; FE Identifier is defined as a name that uniquely identifies an FE within the set of all FEs accessing an UDR</t>
  </si>
  <si>
    <t>Authentication server function is dedicated to authentication processing</t>
  </si>
  <si>
    <t>Policy control function that corresponds to the 4G EPC policy and charging rule control function (PCRF)</t>
  </si>
  <si>
    <t>Application function is the equivalent of an application server in 4G EPC; it interacts with the 3GPP core network to provide all types of services</t>
  </si>
  <si>
    <t>Unified data repository is part of UDM and where user data can be stored, accessed and managed in a common way</t>
  </si>
  <si>
    <t>Total</t>
  </si>
  <si>
    <t>CALA</t>
  </si>
  <si>
    <t>Asia Pacific</t>
  </si>
  <si>
    <t>Europe Middle East Africa</t>
  </si>
  <si>
    <t>North America</t>
  </si>
  <si>
    <t>Regions</t>
  </si>
  <si>
    <t>YoY growth</t>
  </si>
  <si>
    <t>CAGR</t>
  </si>
  <si>
    <t>PCRF Virtual Network Function (VNF) Sales ($M) and Growth Rates</t>
  </si>
  <si>
    <t>CHF, PCF, UDM</t>
  </si>
  <si>
    <t>CHF, UDM</t>
  </si>
  <si>
    <t>IBM</t>
  </si>
  <si>
    <t>SBA</t>
  </si>
  <si>
    <t>Network functions included in this market size, share and forecast</t>
  </si>
  <si>
    <t>PCF sales, derived from virtual PCRF sales size and forecast</t>
  </si>
  <si>
    <t>Access and mobility management function coming from current 4G EPC MME, S-GW-C &amp; P-GW-C such that all access and mobility functionality is done by AMF; it performs operations like Mobility Management, Registration Management, Connection Management, UE based authentication... based on the service requested by consumer, AMF selects the respective SMF for managing the user session context.</t>
  </si>
  <si>
    <t>CCS sales derived from BSS model</t>
  </si>
  <si>
    <t>Not shown in the diagram, the charging function is an integral entity in CCS (Converged Charging System) of the BSS that provides Account Balance Management function, Rating Function and Charging Gateway Function; in 4G EPC, CHF combines the functionality of OCF (Online Charging Function) and CDF (Charging Data Function); CHF enables Online and Offline Charging by closely interfacing with SMF and CHF plays a critical role in monitoring the Subscriber’s Usage consumption &amp; Policy Counters by interacting with PCF; together with PCF, it provides Policy and Charging Control during service delivery</t>
  </si>
  <si>
    <t>Included in UDM</t>
  </si>
  <si>
    <t>UDM + AUSF + PCF</t>
  </si>
  <si>
    <t>Not shown in the diagram, the Binding Support Function stores and provides binding information, for various sessions originated on multiple interfaces but are sharing common criteria, for example sessions from a single subscriber; in 5G Core, the BSF will be used for binding an application-function request to a specific PCF instance; this function is comparable to the PCRF binding function provided by a 4G Diameter Routing Agent (DRA) for VoLTE and VoWi-Fi services</t>
  </si>
  <si>
    <t>SCP</t>
  </si>
  <si>
    <t>SDM, UDM</t>
  </si>
  <si>
    <t>PCRF, CHF</t>
  </si>
  <si>
    <t>NEC</t>
  </si>
  <si>
    <t>Other</t>
  </si>
  <si>
    <t xml:space="preserve">LightCounting makes global economic and financial analysis of specific companies, use publicly available information such as SEC filings, company presentations or other market researches as input to its forecasting. </t>
  </si>
  <si>
    <t>Financial Analysis</t>
  </si>
  <si>
    <t>Trend extrapolation</t>
  </si>
  <si>
    <t>LightCounting forecasting involves combining forecasts from more than one source and uses various methods.</t>
  </si>
  <si>
    <r>
      <t xml:space="preserve">4/ </t>
    </r>
    <r>
      <rPr>
        <b/>
        <sz val="10"/>
        <color theme="1"/>
        <rFont val="Arial"/>
        <family val="2"/>
      </rPr>
      <t>Small</t>
    </r>
    <r>
      <rPr>
        <sz val="10"/>
        <color theme="1"/>
        <rFont val="Arial"/>
        <family val="2"/>
      </rPr>
      <t>: BTS number &lt; 50,0000 (e.g., Europe, Middle East, Africa, Latin America)</t>
    </r>
  </si>
  <si>
    <r>
      <t xml:space="preserve">3/ </t>
    </r>
    <r>
      <rPr>
        <b/>
        <sz val="10"/>
        <color theme="1"/>
        <rFont val="Arial"/>
        <family val="2"/>
      </rPr>
      <t>Medium</t>
    </r>
    <r>
      <rPr>
        <sz val="10"/>
        <color theme="1"/>
        <rFont val="Arial"/>
        <family val="2"/>
      </rPr>
      <t>: 50,000 &lt;BTS number &lt; 100,000 (e.g., US and many Asia nations)</t>
    </r>
  </si>
  <si>
    <r>
      <t xml:space="preserve">2/ </t>
    </r>
    <r>
      <rPr>
        <b/>
        <sz val="10"/>
        <color theme="1"/>
        <rFont val="Arial"/>
        <family val="2"/>
      </rPr>
      <t>Large</t>
    </r>
    <r>
      <rPr>
        <sz val="10"/>
        <color theme="1"/>
        <rFont val="Arial"/>
        <family val="2"/>
      </rPr>
      <t>: 100,000 &lt; BTS number &lt; 500,000 (e.g., typically Japan and South Korea)</t>
    </r>
  </si>
  <si>
    <t xml:space="preserve">LightCounting has no vested interest in the wireless infrastructure market and does not participate in any vendor specific projects and/or consultations. </t>
  </si>
  <si>
    <t>Forecast Methodology</t>
  </si>
  <si>
    <t>Worldwide service provider knowledge</t>
  </si>
  <si>
    <r>
      <t xml:space="preserve">2/ </t>
    </r>
    <r>
      <rPr>
        <b/>
        <sz val="10"/>
        <color theme="1"/>
        <rFont val="Arial"/>
        <family val="2"/>
      </rPr>
      <t>Large</t>
    </r>
    <r>
      <rPr>
        <sz val="10"/>
        <color theme="1"/>
        <rFont val="Arial"/>
        <family val="2"/>
      </rPr>
      <t>: &gt; 200M and 300M &lt; subscribers {Reliance Jio (280M+), Am</t>
    </r>
    <r>
      <rPr>
        <sz val="10"/>
        <color theme="1"/>
        <rFont val="Calibri"/>
        <family val="2"/>
      </rPr>
      <t>érica Móvil Group (279M+), Telefónica Group (272M+), MTN Group (221M+), Veon Group and Orange Group (both 211M+)}</t>
    </r>
  </si>
  <si>
    <r>
      <t xml:space="preserve">3/ </t>
    </r>
    <r>
      <rPr>
        <b/>
        <sz val="10"/>
        <color theme="1"/>
        <rFont val="Arial"/>
        <family val="2"/>
      </rPr>
      <t>The rest</t>
    </r>
    <r>
      <rPr>
        <sz val="10"/>
        <color theme="1"/>
        <rFont val="Arial"/>
        <family val="2"/>
      </rPr>
      <t>: 200M &lt; subscribers</t>
    </r>
  </si>
  <si>
    <t>The sum of very large and large service provider categories accounts for almost half of total global mobile subscribers</t>
  </si>
  <si>
    <r>
      <t xml:space="preserve"> We break </t>
    </r>
    <r>
      <rPr>
        <b/>
        <sz val="10"/>
        <color theme="1"/>
        <rFont val="Arial"/>
        <family val="2"/>
      </rPr>
      <t>wireless network footprints</t>
    </r>
    <r>
      <rPr>
        <sz val="10"/>
        <color theme="1"/>
        <rFont val="Arial"/>
        <family val="2"/>
      </rPr>
      <t xml:space="preserve"> down in 4 categories:</t>
    </r>
  </si>
  <si>
    <r>
      <t xml:space="preserve"> And as </t>
    </r>
    <r>
      <rPr>
        <b/>
        <sz val="10"/>
        <color theme="1"/>
        <rFont val="Arial"/>
        <family val="2"/>
      </rPr>
      <t>SBA forecasting</t>
    </r>
    <r>
      <rPr>
        <sz val="10"/>
        <color theme="1"/>
        <rFont val="Arial"/>
        <family val="2"/>
      </rPr>
      <t xml:space="preserve"> relies on all types of subscribers (and things) connected, controlled, policy-enabled, billed, charged and managed by service providers, we break service providers by number of mobile subscribers:</t>
    </r>
  </si>
  <si>
    <t>LightCounting Segment</t>
  </si>
  <si>
    <t>Data Management</t>
  </si>
  <si>
    <t>Policy &amp; Charging</t>
  </si>
  <si>
    <t>Not covered yet</t>
  </si>
  <si>
    <t>Part of PCRF and PCF</t>
  </si>
  <si>
    <t>UPF</t>
  </si>
  <si>
    <t>User plane function</t>
  </si>
  <si>
    <t>Relationships often exist between legacy and new wireless infrastructure products that may not be revealed by any forecasting techniques. LightCounting forecasting recognizes that the occurrence of an event can, in turn, affect the likelihoods of other events. 2 fundamental examples that are factored in: 1/ 5G rollouts fuels 4G upgrades and expansions because a robust 4G footprint is required before turning up a 5G service that needs to be monetized with the right set of rules and policies; 2/ 2G/3G services are not going away anytime soon and need to interwork with the new 5G core.</t>
  </si>
  <si>
    <t>Sales ($M) and Growth Rates</t>
  </si>
  <si>
    <t>Summary</t>
  </si>
  <si>
    <t>Subscriber Data Management (SDM) Software and Services Sales ($M) and Growth Rates</t>
  </si>
  <si>
    <t>SDM Software Sales ($M) and Growth Rates</t>
  </si>
  <si>
    <t>SDM Services Sales ($M) and Growth Rates</t>
  </si>
  <si>
    <t>Global 5G Core SBA Sales Size &amp; Forecast ($M) Broken Down by Geography</t>
  </si>
  <si>
    <t>EMEA</t>
  </si>
  <si>
    <t>Note: Session &amp; User Plane and Resource Registry &amp; Security segments are not ready for market sizing yet</t>
  </si>
  <si>
    <t>SDM</t>
  </si>
  <si>
    <t>Forecast methodology is based on extrapolation of historical rollout patterns (e.g., HLR to ngHLR to HSS and SDM), existing network expansion (e.g., adding new features and functions such as network slicing widely available on cloud native core platforms), and software upgrades (e.g., virtualization of existing functions such as policy and charging). Information on historical patterns is obtained by means of LightCounting regular discussions with service providers and vendors.</t>
  </si>
  <si>
    <t>This very large category accounts for 1/3 of total global unique mobile subscribers (close to 6B), which are at least 5x the number of fixed-line subscribers</t>
  </si>
  <si>
    <t>Other includes the rest of the vendor ecosystem detailed in its dedicated sheet</t>
  </si>
  <si>
    <t>Virtual EPC Policy and Charging Rule Control Function (vPCRF) Sales Vendor Market Shares</t>
  </si>
  <si>
    <t>Yearly vPCRF Sales ($M)</t>
  </si>
  <si>
    <t>Yearly vPCRF Sales Market Shares (%)</t>
  </si>
  <si>
    <t>AsiaInfo</t>
  </si>
  <si>
    <t>NEC Netcracker</t>
  </si>
  <si>
    <t>Yearly SDM Sales ($M)</t>
  </si>
  <si>
    <t>Yearly SDM Sales Market Shares (%)</t>
  </si>
  <si>
    <t>5G Core (Session &amp; User Plane)</t>
  </si>
  <si>
    <t>Not broken down</t>
  </si>
  <si>
    <t>5G Core (Resource Registry &amp; Security)</t>
  </si>
  <si>
    <t>5G Core</t>
  </si>
  <si>
    <t>Subscriber Data Management (SDM) Sales Vendor Market Shares</t>
  </si>
  <si>
    <t>As 5G goes far beyond mobile and will eventually become THE network that bridges all networks together, a new sophisticated service-based architecture (SBA) is being designed by the Third Generation Partnership Project (3GPP). Although many of the network functions featured in the SBA come from existing ones currently active in 2G/3G and 4G networks, novel ones such as the network slice selection function (NSSF) are being introduced and will soon be launched. Based on a service provider survey and discussions with many vendors, this report analyzes dozens of functions and sizes and forecasts the SBA market by ranking and focusing on the most imminent ones to be implemented in each region.</t>
  </si>
  <si>
    <t>Source: 3GPP, LightCounting</t>
  </si>
  <si>
    <t>Source: 3GPP TS 23.501: System Architecture for the 5G System; Stage 2</t>
  </si>
  <si>
    <t>Abstract</t>
  </si>
  <si>
    <t xml:space="preserve">LightCounting forecasting begins with a deep knowledge of existing service provider network footprint and rollout patterns, upgrades, and expansion plans, then uses a combination of historical data extrapolation, expert opinions, and various methods explained below. </t>
  </si>
  <si>
    <t>Expert opinions</t>
  </si>
  <si>
    <t>LightCounting forecasting methodology involves industry expert opinions as well as discussions with service providers, wireless infrastructure vendors, their suppliers and customers. It is through the synthesis of these opinions that a final forecast is refined.</t>
  </si>
  <si>
    <t>Cross-impact analysis</t>
  </si>
  <si>
    <t>Scenario analysis</t>
  </si>
  <si>
    <t xml:space="preserve">LightCounting does global economic and financial analysis of specific companies, using publicly available information such as SEC filings, company presentations or other market research findings as inputs to its forecasting. </t>
  </si>
  <si>
    <t>The LightCounting detailed wireless infrastructure market survey results contains material that is confidential, privileged, company product for the sole use of the intended recipient being LightCounting vendor participants and subscribers. Any review, reliance or distribution by others or forwarding without LightCounting's express permission is strictly prohibited.</t>
  </si>
  <si>
    <t>AUSF, AMF, UDM, UDR, UDSF, PCF</t>
  </si>
  <si>
    <t>Vendors</t>
  </si>
  <si>
    <t>FTS (Magic Software Group)</t>
  </si>
  <si>
    <t>Note: as explained in the Definitions sheet, Session &amp; User Plane functions come from the disaggregation of 4G EPC; this forecast model is therefore based on our EPC tracking</t>
  </si>
  <si>
    <t>UDM (UDR+FE) sales, derived from subscriber data management (SDM) sales size and forecast built on HLR/ngHLR/HSS subscriber data; includes both fixed and mobile subscriptions and connections (e.g., IoT)</t>
  </si>
  <si>
    <t>User data convergence is an optional concept that groups UDM, AUSF and PCF together to ensure data consistency and simplify creation of new services by providing easy access to the user data; UDC also ensures the consistency of data storage and models to minimize the impact on traffic mechanisms, reference points and network element protocols</t>
  </si>
  <si>
    <r>
      <t xml:space="preserve">1/ </t>
    </r>
    <r>
      <rPr>
        <b/>
        <sz val="10"/>
        <color theme="1"/>
        <rFont val="Arial"/>
        <family val="2"/>
      </rPr>
      <t>Very large</t>
    </r>
    <r>
      <rPr>
        <sz val="10"/>
        <color theme="1"/>
        <rFont val="Arial"/>
        <family val="2"/>
      </rPr>
      <t>: &gt; 300M subscribers {China Mobile (900M+), Vodafone Group (500M+), Bharti Airtel Group (400M+), China Unicom and China Telecom (both 300M+)}</t>
    </r>
  </si>
  <si>
    <t>The service provider network footprint and subscriber breakdown analysis gives a clear geographical indication about market sizes.</t>
  </si>
  <si>
    <t xml:space="preserve">Scenarios consider developments such as new regulatory frameworks, macroeconomics events, and new technology introduction (e.g., introduction of network slicing in a programmable core that eventually replaces existing dedicated cores) that affect network rollouts, upgrades and expansion. Expert opinions are often used to evaluate and compare different scenarios and pick the most possible one.  </t>
  </si>
  <si>
    <t>5G Data Management (UDM+UDR+FE+AUSF) Market Size &amp; Forecast</t>
  </si>
  <si>
    <t>Openet (acquired by Amdocs in 2020)</t>
  </si>
  <si>
    <t>Openet (in Amdocs)</t>
  </si>
  <si>
    <t>Policy and Charging Rule Control Function (PCRF) and 5G Policy Control Function (PCF) Market Size &amp; Forecast</t>
  </si>
  <si>
    <t>5G Policy &amp; Charging (PCF+BSF+CHF) Sales as % of PCRF VNF Sales</t>
  </si>
  <si>
    <t>Global SDM and PCRF Sales Size &amp; Forecast ($M)</t>
  </si>
  <si>
    <t>Global SDM and PCRF Sales Size &amp; Forecast ($M) Broken Down by Geography</t>
  </si>
  <si>
    <t>5G Data Management (UDM+UDR+FE+AUSF) Sales as % of SDM Sales</t>
  </si>
  <si>
    <t>5G Data Management (UDM+UDR+FE+AUSF) Sales Size and Growth Rates</t>
  </si>
  <si>
    <t>Total 5G Core SBA</t>
  </si>
  <si>
    <t>Global 5G Core SBA Sales Size &amp; Forecast ($M) Broken Down by Core, Data Management and Policy &amp; Charging</t>
  </si>
  <si>
    <t>5G Policy &amp; Charging (PCF+BSF+CHF) Sales ($M) and Growth Rates</t>
  </si>
  <si>
    <t>5G SA</t>
  </si>
  <si>
    <t>Global 5G Standalone (SA) Commercial Networks Footprint</t>
  </si>
  <si>
    <t>%</t>
  </si>
  <si>
    <t>Global 5G Core SBA Vendor Market Shares</t>
  </si>
  <si>
    <t>Global Sales ($M) and Market Shares (%)</t>
  </si>
  <si>
    <t>2021-2027</t>
  </si>
  <si>
    <t>5G Total</t>
  </si>
  <si>
    <t>2022YTD</t>
  </si>
  <si>
    <t>Commercial Public 5G Networks Launched (as of July, 2022)</t>
  </si>
  <si>
    <t>Source: Global mobile Suppliers Association (GSA), 5G Standalone: Global Status Update, July 2022</t>
  </si>
  <si>
    <t>CSG International (acquired Tango Telecom in 2021)</t>
  </si>
  <si>
    <t>Amdocs (acquired Openet in 2020)</t>
  </si>
  <si>
    <t>Cerillion</t>
  </si>
  <si>
    <t>Hansen Technologies (acquired Sigma Systems in 2019)</t>
  </si>
  <si>
    <t>5G Core - 5GC (Session &amp; User Plane and Resource Registry &amp; Security) Market Size &amp; Forecast</t>
  </si>
  <si>
    <t>EPC, vEPC, 5GC SBA</t>
  </si>
  <si>
    <t>vEPC, 5GC</t>
  </si>
  <si>
    <t>5GC</t>
  </si>
  <si>
    <t>5GC SBA</t>
  </si>
  <si>
    <t>vEPC, 5GC SBA</t>
  </si>
  <si>
    <r>
      <t xml:space="preserve">1/ </t>
    </r>
    <r>
      <rPr>
        <b/>
        <sz val="10"/>
        <color theme="1"/>
        <rFont val="Arial"/>
        <family val="2"/>
      </rPr>
      <t>Very large</t>
    </r>
    <r>
      <rPr>
        <sz val="10"/>
        <color theme="1"/>
        <rFont val="Arial"/>
        <family val="2"/>
      </rPr>
      <t>: &gt; 500,000 nodes or base stations (BTS) or cell sites (e.g., China with a total of 9.96 million BTS as of December 31, 2021, including 1.42 million 5G BTS)</t>
    </r>
  </si>
  <si>
    <t>Note: In 5G core (5GC), Session &amp; User Plane and Resource Registry &amp; Security segments are not ready for breakdown yet</t>
  </si>
  <si>
    <t>Forecast comparison - Total 5G Core SBA</t>
  </si>
  <si>
    <t>July 2021 Forecast</t>
  </si>
  <si>
    <t>July 2022 Forecast</t>
  </si>
  <si>
    <t>Not shown in the diagram and part of the 3GPP Rel. 16, the service communication proxy network function enhances service discovery and service routing in the whole SBA architecture</t>
  </si>
  <si>
    <t xml:space="preserve">Other includes the rest of the vendor ecosystem detailed in its dedicated sheet </t>
  </si>
  <si>
    <t>July 2022 - Sample template for illustrative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</si>
</sst>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
    <numFmt numFmtId="168" formatCode="_(* #,##0_);_(* \(#,##0\);_(* &quot;-&quot;??_);_(@_)"/>
  </numFmts>
  <fonts count="23" x14ac:knownFonts="1">
    <font>
      <sz val="11"/>
      <color theme="1"/>
      <name val="Calibri"/>
      <family val="2"/>
      <scheme val="minor"/>
    </font>
    <font>
      <sz val="10"/>
      <color theme="1"/>
      <name val="Arial"/>
      <family val="2"/>
    </font>
    <font>
      <sz val="10"/>
      <name val="Arial"/>
      <family val="2"/>
    </font>
    <font>
      <b/>
      <sz val="10"/>
      <name val="Arial"/>
      <family val="2"/>
    </font>
    <font>
      <b/>
      <sz val="10"/>
      <color theme="1"/>
      <name val="Arial"/>
      <family val="2"/>
    </font>
    <font>
      <sz val="14"/>
      <color theme="3"/>
      <name val="Arial"/>
      <family val="2"/>
    </font>
    <font>
      <b/>
      <sz val="14"/>
      <color theme="1"/>
      <name val="Arial"/>
      <family val="2"/>
    </font>
    <font>
      <sz val="10"/>
      <color theme="1"/>
      <name val="Calibri"/>
      <family val="2"/>
      <scheme val="minor"/>
    </font>
    <font>
      <b/>
      <sz val="10"/>
      <color theme="1"/>
      <name val="Calibri"/>
      <family val="2"/>
      <scheme val="minor"/>
    </font>
    <font>
      <sz val="12"/>
      <color theme="1"/>
      <name val="Arial"/>
      <family val="2"/>
    </font>
    <font>
      <sz val="11"/>
      <color theme="1"/>
      <name val="Calibri"/>
      <family val="2"/>
      <scheme val="minor"/>
    </font>
    <font>
      <sz val="10"/>
      <color theme="1"/>
      <name val="Calibri"/>
      <family val="2"/>
    </font>
    <font>
      <sz val="10"/>
      <color theme="5"/>
      <name val="Arial"/>
      <family val="2"/>
    </font>
    <font>
      <sz val="10"/>
      <color rgb="FFFF0000"/>
      <name val="Arial"/>
      <family val="2"/>
    </font>
    <font>
      <b/>
      <sz val="12"/>
      <color theme="3"/>
      <name val="Arial"/>
      <family val="2"/>
    </font>
    <font>
      <b/>
      <sz val="18"/>
      <color theme="1"/>
      <name val="Arial"/>
      <family val="2"/>
    </font>
    <font>
      <b/>
      <sz val="12"/>
      <color theme="1"/>
      <name val="Arial"/>
      <family val="2"/>
    </font>
    <font>
      <b/>
      <sz val="11"/>
      <color theme="1"/>
      <name val="Arial"/>
      <family val="2"/>
    </font>
    <font>
      <b/>
      <sz val="12"/>
      <color theme="4"/>
      <name val="Arial"/>
      <family val="2"/>
    </font>
    <font>
      <sz val="10"/>
      <color theme="4"/>
      <name val="Arial"/>
      <family val="2"/>
    </font>
    <font>
      <b/>
      <sz val="10"/>
      <color theme="4"/>
      <name val="Arial"/>
      <family val="2"/>
    </font>
    <font>
      <sz val="12"/>
      <color rgb="FF000000"/>
      <name val="Calibri"/>
      <family val="2"/>
      <scheme val="minor"/>
    </font>
    <font>
      <sz val="14"/>
      <color theme="4"/>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0">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auto="1"/>
      </top>
      <bottom/>
      <diagonal/>
    </border>
    <border>
      <left style="thin">
        <color auto="1"/>
      </left>
      <right/>
      <top/>
      <bottom/>
      <diagonal/>
    </border>
  </borders>
  <cellStyleXfs count="8">
    <xf numFmtId="0" fontId="0" fillId="0" borderId="0"/>
    <xf numFmtId="0" fontId="1" fillId="0" borderId="0"/>
    <xf numFmtId="0" fontId="7" fillId="0" borderId="0"/>
    <xf numFmtId="9" fontId="10"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167">
    <xf numFmtId="0" fontId="0" fillId="0" borderId="0" xfId="0"/>
    <xf numFmtId="0" fontId="1" fillId="0" borderId="0" xfId="1"/>
    <xf numFmtId="0" fontId="1" fillId="2" borderId="0" xfId="1" applyFill="1"/>
    <xf numFmtId="0" fontId="1" fillId="2" borderId="0" xfId="1" applyFill="1" applyAlignment="1">
      <alignment wrapText="1"/>
    </xf>
    <xf numFmtId="0" fontId="2" fillId="2" borderId="0" xfId="1" applyFont="1" applyFill="1" applyAlignment="1">
      <alignment vertical="center" wrapText="1"/>
    </xf>
    <xf numFmtId="0" fontId="2" fillId="2" borderId="0" xfId="1" applyFont="1" applyFill="1" applyAlignment="1">
      <alignment horizontal="left" vertical="center" wrapText="1"/>
    </xf>
    <xf numFmtId="0" fontId="3" fillId="2" borderId="0" xfId="1" applyFont="1" applyFill="1" applyAlignment="1">
      <alignment horizontal="left" vertical="center"/>
    </xf>
    <xf numFmtId="0" fontId="4" fillId="2" borderId="0" xfId="1" applyFont="1" applyFill="1"/>
    <xf numFmtId="17" fontId="5" fillId="2" borderId="0" xfId="1" quotePrefix="1" applyNumberFormat="1" applyFont="1" applyFill="1" applyAlignment="1">
      <alignment horizontal="left"/>
    </xf>
    <xf numFmtId="0" fontId="6" fillId="2" borderId="0" xfId="1" applyFont="1" applyFill="1"/>
    <xf numFmtId="0" fontId="7" fillId="0" borderId="0" xfId="2"/>
    <xf numFmtId="0" fontId="8" fillId="0" borderId="0" xfId="2" applyFont="1"/>
    <xf numFmtId="17" fontId="9" fillId="2" borderId="0" xfId="1" applyNumberFormat="1" applyFont="1" applyFill="1"/>
    <xf numFmtId="0" fontId="1" fillId="0" borderId="4" xfId="1" applyBorder="1"/>
    <xf numFmtId="0" fontId="1" fillId="0" borderId="0" xfId="1" applyBorder="1"/>
    <xf numFmtId="0" fontId="1" fillId="3" borderId="4" xfId="1" applyFill="1" applyBorder="1"/>
    <xf numFmtId="9" fontId="2" fillId="0" borderId="0" xfId="4" applyFont="1" applyFill="1" applyBorder="1" applyAlignment="1">
      <alignment horizontal="center"/>
    </xf>
    <xf numFmtId="9" fontId="2" fillId="0" borderId="4" xfId="3" applyFont="1" applyBorder="1"/>
    <xf numFmtId="0" fontId="0" fillId="0" borderId="0" xfId="0" applyAlignment="1">
      <alignment horizontal="center"/>
    </xf>
    <xf numFmtId="0" fontId="1" fillId="3" borderId="4" xfId="1" applyFill="1" applyBorder="1" applyAlignment="1">
      <alignment horizontal="center"/>
    </xf>
    <xf numFmtId="0" fontId="2" fillId="0" borderId="0" xfId="0" applyFont="1" applyAlignment="1">
      <alignment horizontal="center"/>
    </xf>
    <xf numFmtId="0" fontId="4" fillId="0" borderId="0" xfId="1" applyFont="1" applyAlignment="1">
      <alignment horizontal="left"/>
    </xf>
    <xf numFmtId="0" fontId="1" fillId="0" borderId="0" xfId="1" quotePrefix="1"/>
    <xf numFmtId="0" fontId="1" fillId="0" borderId="6" xfId="1" applyBorder="1"/>
    <xf numFmtId="9" fontId="2" fillId="0" borderId="3" xfId="3" applyFont="1" applyBorder="1"/>
    <xf numFmtId="0" fontId="1" fillId="0" borderId="4" xfId="1" applyBorder="1" applyAlignment="1">
      <alignment horizontal="right"/>
    </xf>
    <xf numFmtId="9" fontId="2" fillId="0" borderId="7" xfId="4" applyFont="1" applyFill="1" applyBorder="1" applyAlignment="1">
      <alignment horizontal="center"/>
    </xf>
    <xf numFmtId="164" fontId="2" fillId="0" borderId="3" xfId="5" applyNumberFormat="1" applyFont="1" applyBorder="1"/>
    <xf numFmtId="164" fontId="2" fillId="0" borderId="4" xfId="5" applyNumberFormat="1" applyFont="1" applyBorder="1"/>
    <xf numFmtId="44" fontId="2" fillId="0" borderId="4" xfId="5" applyFont="1" applyBorder="1"/>
    <xf numFmtId="0" fontId="1" fillId="0" borderId="7" xfId="1" applyBorder="1"/>
    <xf numFmtId="9" fontId="2" fillId="2" borderId="4" xfId="3" applyFont="1" applyFill="1" applyBorder="1"/>
    <xf numFmtId="9" fontId="2" fillId="0" borderId="5" xfId="4" applyFont="1" applyFill="1" applyBorder="1" applyAlignment="1">
      <alignment horizontal="center"/>
    </xf>
    <xf numFmtId="0" fontId="2" fillId="3" borderId="5" xfId="0" applyFont="1" applyFill="1" applyBorder="1" applyAlignment="1">
      <alignment horizontal="center"/>
    </xf>
    <xf numFmtId="9" fontId="13" fillId="0" borderId="0" xfId="4" applyFont="1"/>
    <xf numFmtId="0" fontId="14" fillId="0" borderId="0" xfId="1" applyFont="1"/>
    <xf numFmtId="17" fontId="9" fillId="0" borderId="0" xfId="1" applyNumberFormat="1" applyFont="1"/>
    <xf numFmtId="0" fontId="6" fillId="0" borderId="0" xfId="1" applyFont="1"/>
    <xf numFmtId="0" fontId="1" fillId="0" borderId="0" xfId="1" applyAlignment="1">
      <alignment horizontal="left"/>
    </xf>
    <xf numFmtId="0" fontId="1" fillId="0" borderId="4" xfId="1" applyBorder="1" applyAlignment="1">
      <alignment horizontal="left"/>
    </xf>
    <xf numFmtId="0" fontId="1" fillId="2" borderId="0" xfId="1" applyFill="1" applyProtection="1">
      <protection locked="0"/>
    </xf>
    <xf numFmtId="0" fontId="3" fillId="2" borderId="0" xfId="1" applyFont="1" applyFill="1" applyProtection="1">
      <protection locked="0"/>
    </xf>
    <xf numFmtId="0" fontId="0" fillId="0" borderId="0" xfId="0" applyAlignment="1">
      <alignment wrapText="1"/>
    </xf>
    <xf numFmtId="0" fontId="0" fillId="2" borderId="0" xfId="0" applyFill="1" applyAlignment="1">
      <alignment wrapText="1"/>
    </xf>
    <xf numFmtId="0" fontId="6" fillId="2" borderId="0" xfId="1" applyFont="1" applyFill="1" applyProtection="1">
      <protection locked="0"/>
    </xf>
    <xf numFmtId="0" fontId="13" fillId="0" borderId="0" xfId="1" applyFont="1"/>
    <xf numFmtId="9" fontId="2" fillId="2" borderId="0" xfId="4" applyFont="1" applyFill="1" applyBorder="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0" fillId="4" borderId="0" xfId="0" applyFill="1"/>
    <xf numFmtId="0" fontId="0" fillId="4" borderId="0" xfId="0" applyFill="1" applyAlignment="1">
      <alignment horizontal="center"/>
    </xf>
    <xf numFmtId="0" fontId="15" fillId="4" borderId="0" xfId="0" applyFont="1" applyFill="1"/>
    <xf numFmtId="0" fontId="16" fillId="4" borderId="0" xfId="0" applyFont="1" applyFill="1"/>
    <xf numFmtId="0" fontId="17" fillId="4" borderId="0" xfId="0" applyFont="1" applyFill="1"/>
    <xf numFmtId="44" fontId="1" fillId="0" borderId="0" xfId="6" applyFont="1"/>
    <xf numFmtId="9" fontId="2" fillId="0" borderId="0" xfId="3" applyFont="1" applyBorder="1"/>
    <xf numFmtId="0" fontId="1" fillId="0" borderId="0" xfId="1" applyAlignment="1">
      <alignment horizontal="right"/>
    </xf>
    <xf numFmtId="0" fontId="13" fillId="0" borderId="0" xfId="1" applyFont="1" applyAlignment="1">
      <alignment horizontal="right"/>
    </xf>
    <xf numFmtId="0" fontId="2" fillId="0" borderId="0" xfId="0" applyFont="1" applyFill="1" applyBorder="1" applyAlignment="1">
      <alignment horizontal="center"/>
    </xf>
    <xf numFmtId="0" fontId="2" fillId="0" borderId="4" xfId="5" applyNumberFormat="1" applyFont="1" applyBorder="1"/>
    <xf numFmtId="0" fontId="13" fillId="2" borderId="0" xfId="1" applyFont="1" applyFill="1"/>
    <xf numFmtId="0" fontId="1" fillId="2" borderId="0" xfId="1" applyFill="1" applyAlignment="1" applyProtection="1">
      <alignment wrapText="1"/>
      <protection locked="0"/>
    </xf>
    <xf numFmtId="0" fontId="18" fillId="2" borderId="0" xfId="1" applyFont="1" applyFill="1"/>
    <xf numFmtId="0" fontId="1" fillId="3" borderId="4" xfId="0" applyFont="1" applyFill="1" applyBorder="1" applyAlignment="1">
      <alignment horizontal="center"/>
    </xf>
    <xf numFmtId="42" fontId="2" fillId="0" borderId="4" xfId="5" applyNumberFormat="1" applyFont="1" applyBorder="1" applyAlignment="1">
      <alignment horizontal="left"/>
    </xf>
    <xf numFmtId="0" fontId="2" fillId="0" borderId="0" xfId="1" applyFont="1" applyAlignment="1">
      <alignment vertical="center" wrapText="1"/>
    </xf>
    <xf numFmtId="0" fontId="18" fillId="2" borderId="0" xfId="1" applyFont="1" applyFill="1" applyProtection="1">
      <protection locked="0"/>
    </xf>
    <xf numFmtId="0" fontId="13" fillId="2" borderId="0" xfId="1" applyFont="1" applyFill="1" applyAlignment="1" applyProtection="1">
      <alignment vertical="top"/>
      <protection locked="0"/>
    </xf>
    <xf numFmtId="0" fontId="1" fillId="2" borderId="0" xfId="1" applyFill="1" applyAlignment="1" applyProtection="1">
      <alignment vertical="top"/>
      <protection locked="0"/>
    </xf>
    <xf numFmtId="0" fontId="1" fillId="0" borderId="0" xfId="2" applyFont="1"/>
    <xf numFmtId="0" fontId="1" fillId="0" borderId="4" xfId="2" applyFont="1" applyBorder="1" applyAlignment="1">
      <alignment horizontal="left" vertical="top"/>
    </xf>
    <xf numFmtId="0" fontId="4" fillId="0" borderId="4" xfId="2" applyFont="1" applyBorder="1" applyAlignment="1">
      <alignment horizontal="left" vertical="top" wrapText="1"/>
    </xf>
    <xf numFmtId="0" fontId="1" fillId="2" borderId="0" xfId="1" applyFill="1" applyAlignment="1">
      <alignment vertical="top" wrapText="1"/>
    </xf>
    <xf numFmtId="0" fontId="1" fillId="0" borderId="4" xfId="1" applyFont="1" applyBorder="1"/>
    <xf numFmtId="0" fontId="1" fillId="0" borderId="0" xfId="1" applyFont="1"/>
    <xf numFmtId="165" fontId="1" fillId="0" borderId="4" xfId="5" applyNumberFormat="1" applyFont="1" applyBorder="1"/>
    <xf numFmtId="164" fontId="1" fillId="0" borderId="4" xfId="5" applyNumberFormat="1" applyFont="1" applyBorder="1"/>
    <xf numFmtId="0" fontId="1" fillId="3" borderId="4" xfId="1" applyFont="1" applyFill="1" applyBorder="1"/>
    <xf numFmtId="0" fontId="1" fillId="3" borderId="4" xfId="1" applyFont="1" applyFill="1" applyBorder="1" applyAlignment="1">
      <alignment horizontal="center"/>
    </xf>
    <xf numFmtId="3" fontId="1" fillId="0" borderId="0" xfId="1" applyNumberFormat="1" applyFont="1"/>
    <xf numFmtId="9" fontId="1" fillId="0" borderId="4" xfId="3" applyFont="1" applyBorder="1"/>
    <xf numFmtId="0" fontId="1" fillId="0" borderId="0" xfId="1" applyFont="1" applyFill="1"/>
    <xf numFmtId="0" fontId="1" fillId="0" borderId="4" xfId="1" applyFont="1" applyFill="1" applyBorder="1"/>
    <xf numFmtId="0" fontId="1" fillId="0" borderId="4" xfId="1" applyFont="1" applyBorder="1" applyAlignment="1">
      <alignment horizontal="right"/>
    </xf>
    <xf numFmtId="0" fontId="1" fillId="0" borderId="6" xfId="1" applyFont="1" applyBorder="1"/>
    <xf numFmtId="0" fontId="1" fillId="2" borderId="0" xfId="1" applyFont="1" applyFill="1"/>
    <xf numFmtId="0" fontId="1" fillId="0" borderId="0" xfId="1" applyFont="1" applyAlignment="1">
      <alignment horizontal="left"/>
    </xf>
    <xf numFmtId="0" fontId="1" fillId="0" borderId="0" xfId="1" applyFont="1" applyAlignment="1">
      <alignment horizontal="right"/>
    </xf>
    <xf numFmtId="0" fontId="1" fillId="0" borderId="0" xfId="1" quotePrefix="1" applyFont="1"/>
    <xf numFmtId="0" fontId="1" fillId="2" borderId="0" xfId="0" applyFont="1" applyFill="1" applyAlignment="1">
      <alignment horizontal="center"/>
    </xf>
    <xf numFmtId="0" fontId="1" fillId="0" borderId="0" xfId="0" applyFont="1" applyFill="1" applyAlignment="1">
      <alignment horizontal="center"/>
    </xf>
    <xf numFmtId="0" fontId="1" fillId="0" borderId="4" xfId="1" applyFont="1" applyFill="1" applyBorder="1" applyAlignment="1">
      <alignment horizontal="left"/>
    </xf>
    <xf numFmtId="0" fontId="1" fillId="2" borderId="0" xfId="1" applyFont="1" applyFill="1" applyAlignment="1">
      <alignment wrapText="1"/>
    </xf>
    <xf numFmtId="0" fontId="1" fillId="0" borderId="4" xfId="1" applyFont="1" applyFill="1" applyBorder="1" applyAlignment="1">
      <alignment horizontal="right"/>
    </xf>
    <xf numFmtId="0" fontId="3" fillId="0" borderId="0" xfId="1" applyFont="1" applyAlignment="1">
      <alignment horizontal="left"/>
    </xf>
    <xf numFmtId="0" fontId="1" fillId="0" borderId="7" xfId="1" applyFont="1" applyBorder="1"/>
    <xf numFmtId="9" fontId="2" fillId="0" borderId="6" xfId="4" applyFont="1" applyFill="1" applyBorder="1" applyAlignment="1">
      <alignment horizontal="center"/>
    </xf>
    <xf numFmtId="164" fontId="13" fillId="0" borderId="0" xfId="1" applyNumberFormat="1" applyFont="1"/>
    <xf numFmtId="0" fontId="13" fillId="0" borderId="0" xfId="1" applyFont="1" applyAlignment="1">
      <alignment horizontal="left"/>
    </xf>
    <xf numFmtId="164" fontId="13" fillId="0" borderId="4" xfId="5" applyNumberFormat="1" applyFont="1" applyBorder="1"/>
    <xf numFmtId="0" fontId="1" fillId="0" borderId="0" xfId="1" applyBorder="1" applyAlignment="1">
      <alignment horizontal="right"/>
    </xf>
    <xf numFmtId="43" fontId="2" fillId="0" borderId="0" xfId="7" applyFont="1" applyBorder="1"/>
    <xf numFmtId="0" fontId="17" fillId="4" borderId="0" xfId="0" applyFont="1" applyFill="1" applyAlignment="1"/>
    <xf numFmtId="9" fontId="2" fillId="0" borderId="0" xfId="7" applyNumberFormat="1" applyFont="1" applyBorder="1"/>
    <xf numFmtId="166" fontId="2" fillId="0" borderId="0" xfId="3" applyNumberFormat="1" applyFont="1" applyBorder="1"/>
    <xf numFmtId="43" fontId="1" fillId="0" borderId="0" xfId="7" applyFont="1" applyBorder="1"/>
    <xf numFmtId="0" fontId="1" fillId="0" borderId="0" xfId="1" applyFill="1" applyBorder="1" applyAlignment="1">
      <alignment horizontal="center"/>
    </xf>
    <xf numFmtId="0" fontId="2" fillId="0" borderId="0" xfId="5" applyNumberFormat="1" applyFont="1" applyFill="1" applyBorder="1"/>
    <xf numFmtId="0" fontId="13" fillId="0" borderId="0" xfId="5" applyNumberFormat="1" applyFont="1" applyFill="1" applyBorder="1"/>
    <xf numFmtId="0" fontId="2" fillId="0" borderId="4" xfId="1" applyFont="1" applyBorder="1"/>
    <xf numFmtId="0" fontId="1" fillId="3" borderId="4" xfId="1" applyFill="1" applyBorder="1" applyAlignment="1">
      <alignment horizontal="left"/>
    </xf>
    <xf numFmtId="164" fontId="1" fillId="0" borderId="4" xfId="6" applyNumberFormat="1" applyFont="1" applyFill="1" applyBorder="1" applyAlignment="1">
      <alignment horizontal="left"/>
    </xf>
    <xf numFmtId="0" fontId="1" fillId="0" borderId="0" xfId="1" applyFont="1" applyFill="1" applyBorder="1"/>
    <xf numFmtId="0" fontId="1" fillId="0" borderId="0" xfId="1" applyFont="1" applyFill="1" applyBorder="1" applyAlignment="1">
      <alignment horizontal="center"/>
    </xf>
    <xf numFmtId="0" fontId="1" fillId="0" borderId="0" xfId="0" applyFont="1" applyFill="1" applyBorder="1" applyAlignment="1">
      <alignment horizontal="center"/>
    </xf>
    <xf numFmtId="164" fontId="2" fillId="0" borderId="0" xfId="5" applyNumberFormat="1" applyFont="1" applyFill="1" applyBorder="1"/>
    <xf numFmtId="9" fontId="2" fillId="0" borderId="0" xfId="3" applyFont="1" applyFill="1" applyBorder="1"/>
    <xf numFmtId="0" fontId="1" fillId="0" borderId="8" xfId="1" applyBorder="1"/>
    <xf numFmtId="164" fontId="13" fillId="0" borderId="0" xfId="3" applyNumberFormat="1" applyFont="1" applyBorder="1"/>
    <xf numFmtId="0" fontId="13" fillId="2" borderId="0" xfId="1" applyFont="1" applyFill="1" applyAlignment="1"/>
    <xf numFmtId="1" fontId="1" fillId="0" borderId="4" xfId="1" applyNumberFormat="1" applyFont="1" applyFill="1" applyBorder="1" applyAlignment="1">
      <alignment horizontal="left"/>
    </xf>
    <xf numFmtId="164" fontId="19" fillId="0" borderId="3" xfId="5" applyNumberFormat="1" applyFont="1" applyBorder="1"/>
    <xf numFmtId="0" fontId="20" fillId="0" borderId="0" xfId="1" applyFont="1" applyFill="1" applyBorder="1" applyAlignment="1">
      <alignment horizontal="left"/>
    </xf>
    <xf numFmtId="44" fontId="2" fillId="0" borderId="0" xfId="6" applyFont="1" applyBorder="1"/>
    <xf numFmtId="164" fontId="19" fillId="0" borderId="4" xfId="5" applyNumberFormat="1" applyFont="1" applyBorder="1"/>
    <xf numFmtId="0" fontId="2" fillId="0" borderId="0" xfId="1" applyFont="1" applyAlignment="1">
      <alignment horizontal="left" vertical="center" wrapText="1"/>
    </xf>
    <xf numFmtId="0" fontId="1" fillId="0" borderId="3" xfId="2" applyFont="1" applyBorder="1" applyAlignment="1">
      <alignment horizontal="left" vertical="top"/>
    </xf>
    <xf numFmtId="0" fontId="1" fillId="0" borderId="2" xfId="2" applyFont="1" applyBorder="1" applyAlignment="1">
      <alignment horizontal="left" vertical="top"/>
    </xf>
    <xf numFmtId="0" fontId="1" fillId="0" borderId="1" xfId="2" applyFont="1" applyBorder="1" applyAlignment="1">
      <alignment horizontal="left" vertical="top"/>
    </xf>
    <xf numFmtId="0" fontId="4" fillId="0" borderId="3" xfId="2" applyFont="1" applyBorder="1" applyAlignment="1">
      <alignment horizontal="left" vertical="top"/>
    </xf>
    <xf numFmtId="0" fontId="4" fillId="0" borderId="2" xfId="2" applyFont="1" applyBorder="1" applyAlignment="1">
      <alignment horizontal="left" vertical="top"/>
    </xf>
    <xf numFmtId="0" fontId="4" fillId="0" borderId="1" xfId="2" applyFont="1" applyBorder="1" applyAlignment="1">
      <alignment horizontal="left" vertical="top"/>
    </xf>
    <xf numFmtId="0" fontId="1" fillId="0" borderId="4" xfId="2" applyFont="1" applyBorder="1" applyAlignment="1">
      <alignment horizontal="left" vertical="top" wrapText="1"/>
    </xf>
    <xf numFmtId="0" fontId="1" fillId="0" borderId="4" xfId="0" applyFont="1" applyBorder="1" applyAlignment="1">
      <alignment horizontal="left" vertical="top" wrapText="1"/>
    </xf>
    <xf numFmtId="0" fontId="2" fillId="2" borderId="0" xfId="1" applyFont="1" applyFill="1" applyAlignment="1" applyProtection="1">
      <alignment horizontal="left" vertical="top" wrapText="1"/>
      <protection locked="0"/>
    </xf>
    <xf numFmtId="0" fontId="1" fillId="2" borderId="0" xfId="1" applyFill="1" applyAlignment="1" applyProtection="1">
      <alignment horizontal="left" vertical="top" wrapText="1"/>
      <protection locked="0"/>
    </xf>
    <xf numFmtId="0" fontId="2" fillId="2" borderId="0" xfId="1" applyFont="1" applyFill="1" applyAlignment="1" applyProtection="1">
      <alignment wrapText="1"/>
      <protection locked="0"/>
    </xf>
    <xf numFmtId="0" fontId="1" fillId="2" borderId="0" xfId="1" applyFill="1" applyAlignment="1" applyProtection="1">
      <alignment wrapText="1"/>
      <protection locked="0"/>
    </xf>
    <xf numFmtId="0" fontId="1" fillId="2" borderId="0" xfId="1" applyFill="1" applyAlignment="1">
      <alignment horizontal="left" vertical="top" wrapText="1"/>
    </xf>
    <xf numFmtId="0" fontId="13" fillId="0" borderId="0" xfId="1" applyFont="1" applyFill="1" applyAlignment="1">
      <alignment horizontal="right"/>
    </xf>
    <xf numFmtId="164" fontId="12" fillId="0" borderId="0" xfId="1" applyNumberFormat="1" applyFont="1" applyFill="1"/>
    <xf numFmtId="164" fontId="1" fillId="0" borderId="0" xfId="1" applyNumberFormat="1" applyFont="1"/>
    <xf numFmtId="168" fontId="13" fillId="0" borderId="0" xfId="7" applyNumberFormat="1" applyFont="1"/>
    <xf numFmtId="164" fontId="13" fillId="0" borderId="0" xfId="6" applyNumberFormat="1" applyFont="1"/>
    <xf numFmtId="0" fontId="21" fillId="0" borderId="0" xfId="0" applyFont="1"/>
    <xf numFmtId="0" fontId="1" fillId="0" borderId="3" xfId="2" applyFont="1" applyBorder="1" applyAlignment="1">
      <alignment horizontal="left" vertical="top" wrapText="1"/>
    </xf>
    <xf numFmtId="0" fontId="1" fillId="0" borderId="2" xfId="2" applyFont="1" applyBorder="1" applyAlignment="1">
      <alignment horizontal="left" vertical="top" wrapText="1"/>
    </xf>
    <xf numFmtId="0" fontId="1" fillId="0" borderId="1" xfId="2" applyFont="1" applyBorder="1" applyAlignment="1">
      <alignment horizontal="left" vertical="top" wrapText="1"/>
    </xf>
    <xf numFmtId="164" fontId="1" fillId="0" borderId="0" xfId="6" applyNumberFormat="1" applyFont="1" applyBorder="1" applyAlignment="1">
      <alignment horizontal="left"/>
    </xf>
    <xf numFmtId="9" fontId="1" fillId="0" borderId="0" xfId="3" applyFont="1" applyBorder="1" applyAlignment="1">
      <alignment horizontal="right"/>
    </xf>
    <xf numFmtId="9" fontId="2" fillId="0" borderId="4" xfId="3" applyNumberFormat="1" applyFont="1" applyBorder="1" applyAlignment="1">
      <alignment horizontal="right"/>
    </xf>
    <xf numFmtId="165" fontId="2" fillId="0" borderId="0" xfId="5" applyNumberFormat="1" applyFont="1" applyFill="1" applyBorder="1"/>
    <xf numFmtId="165" fontId="1" fillId="0" borderId="0" xfId="5" applyNumberFormat="1" applyFont="1" applyFill="1" applyBorder="1"/>
    <xf numFmtId="164" fontId="1" fillId="0" borderId="0" xfId="5" applyNumberFormat="1" applyFont="1" applyFill="1" applyBorder="1"/>
    <xf numFmtId="0" fontId="1" fillId="0" borderId="9" xfId="1" applyFont="1" applyFill="1" applyBorder="1" applyAlignment="1">
      <alignment horizontal="center"/>
    </xf>
    <xf numFmtId="165" fontId="2" fillId="0" borderId="9" xfId="5" applyNumberFormat="1" applyFont="1" applyFill="1" applyBorder="1"/>
    <xf numFmtId="165" fontId="1" fillId="0" borderId="9" xfId="5" applyNumberFormat="1" applyFont="1" applyFill="1" applyBorder="1"/>
    <xf numFmtId="164" fontId="2" fillId="0" borderId="9" xfId="5" applyNumberFormat="1" applyFont="1" applyFill="1" applyBorder="1"/>
    <xf numFmtId="164" fontId="1" fillId="0" borderId="9" xfId="5" applyNumberFormat="1" applyFont="1" applyFill="1" applyBorder="1"/>
    <xf numFmtId="0" fontId="4" fillId="0" borderId="0" xfId="1" applyFont="1" applyFill="1" applyAlignment="1">
      <alignment horizontal="left"/>
    </xf>
    <xf numFmtId="0" fontId="13" fillId="0" borderId="0" xfId="1" applyFont="1" applyFill="1"/>
    <xf numFmtId="0" fontId="19" fillId="0" borderId="0" xfId="1" applyFont="1" applyFill="1"/>
    <xf numFmtId="0" fontId="1" fillId="0" borderId="4" xfId="1" applyFont="1" applyFill="1" applyBorder="1" applyAlignment="1">
      <alignment horizontal="center"/>
    </xf>
    <xf numFmtId="9" fontId="1" fillId="0" borderId="4" xfId="1" applyNumberFormat="1" applyFont="1" applyFill="1" applyBorder="1" applyAlignment="1">
      <alignment horizontal="center"/>
    </xf>
    <xf numFmtId="9" fontId="1" fillId="0" borderId="4" xfId="1" applyNumberFormat="1" applyFont="1" applyFill="1" applyBorder="1" applyAlignment="1">
      <alignment horizontal="left"/>
    </xf>
    <xf numFmtId="1" fontId="2" fillId="0" borderId="4" xfId="1" applyNumberFormat="1" applyFont="1" applyFill="1" applyBorder="1" applyAlignment="1">
      <alignment horizontal="left"/>
    </xf>
    <xf numFmtId="17" fontId="22" fillId="0" borderId="0" xfId="1" quotePrefix="1" applyNumberFormat="1" applyFont="1" applyAlignment="1">
      <alignment horizontal="left"/>
    </xf>
  </cellXfs>
  <cellStyles count="8">
    <cellStyle name="Comma" xfId="7" builtinId="3"/>
    <cellStyle name="Currency" xfId="6" builtinId="4"/>
    <cellStyle name="Currency 2" xfId="5" xr:uid="{5A2FD2E1-B906-4007-9C53-BBDF449AA3F0}"/>
    <cellStyle name="Normal" xfId="0" builtinId="0"/>
    <cellStyle name="Normal 2" xfId="1" xr:uid="{CD06ACD8-1C45-4A65-A5B8-639467C173C9}"/>
    <cellStyle name="Normal 3" xfId="2" xr:uid="{8A58800A-D424-43B9-9D62-FCE7D78DCA26}"/>
    <cellStyle name="Percent" xfId="3" builtinId="5"/>
    <cellStyle name="Percent 2" xfId="4" xr:uid="{32278F09-8AE3-401F-85DC-586D7BAD69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Global 5G Core SBA Sales ($M)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Summary!$B$14</c:f>
              <c:strCache>
                <c:ptCount val="1"/>
                <c:pt idx="0">
                  <c:v>5G Core</c:v>
                </c:pt>
              </c:strCache>
            </c:strRef>
          </c:tx>
          <c:spPr>
            <a:solidFill>
              <a:schemeClr val="accent1"/>
            </a:solidFill>
            <a:ln>
              <a:noFill/>
            </a:ln>
            <a:effectLst/>
          </c:spPr>
          <c:invertIfNegative val="0"/>
          <c:cat>
            <c:numRef>
              <c:f>Summary!$F$11:$N$11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Summary!$F$14:$N$14</c:f>
              <c:numCache>
                <c:formatCode>_("$"* #,##0_);_("$"* \(#,##0\);_("$"* "-"??_);_(@_)</c:formatCode>
                <c:ptCount val="9"/>
              </c:numCache>
            </c:numRef>
          </c:val>
          <c:extLst>
            <c:ext xmlns:c16="http://schemas.microsoft.com/office/drawing/2014/chart" uri="{C3380CC4-5D6E-409C-BE32-E72D297353CC}">
              <c16:uniqueId val="{00000000-E320-4A74-AFB8-BB6135081EF4}"/>
            </c:ext>
          </c:extLst>
        </c:ser>
        <c:ser>
          <c:idx val="1"/>
          <c:order val="1"/>
          <c:tx>
            <c:strRef>
              <c:f>Summary!$B$16</c:f>
              <c:strCache>
                <c:ptCount val="1"/>
                <c:pt idx="0">
                  <c:v>Data Management</c:v>
                </c:pt>
              </c:strCache>
            </c:strRef>
          </c:tx>
          <c:spPr>
            <a:solidFill>
              <a:schemeClr val="accent2"/>
            </a:solidFill>
            <a:ln>
              <a:noFill/>
            </a:ln>
            <a:effectLst/>
          </c:spPr>
          <c:invertIfNegative val="0"/>
          <c:cat>
            <c:numRef>
              <c:f>Summary!$F$11:$N$11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Summary!$F$16:$N$16</c:f>
              <c:numCache>
                <c:formatCode>_("$"* #,##0_);_("$"* \(#,##0\);_("$"* "-"??_);_(@_)</c:formatCode>
                <c:ptCount val="9"/>
              </c:numCache>
            </c:numRef>
          </c:val>
          <c:extLst>
            <c:ext xmlns:c16="http://schemas.microsoft.com/office/drawing/2014/chart" uri="{C3380CC4-5D6E-409C-BE32-E72D297353CC}">
              <c16:uniqueId val="{00000001-E320-4A74-AFB8-BB6135081EF4}"/>
            </c:ext>
          </c:extLst>
        </c:ser>
        <c:ser>
          <c:idx val="2"/>
          <c:order val="2"/>
          <c:tx>
            <c:strRef>
              <c:f>Summary!$B$17</c:f>
              <c:strCache>
                <c:ptCount val="1"/>
                <c:pt idx="0">
                  <c:v>Policy &amp; Charging</c:v>
                </c:pt>
              </c:strCache>
            </c:strRef>
          </c:tx>
          <c:spPr>
            <a:solidFill>
              <a:schemeClr val="accent3"/>
            </a:solidFill>
            <a:ln>
              <a:noFill/>
            </a:ln>
            <a:effectLst/>
          </c:spPr>
          <c:invertIfNegative val="0"/>
          <c:cat>
            <c:numRef>
              <c:f>Summary!$F$11:$N$11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Summary!$F$17:$N$17</c:f>
              <c:numCache>
                <c:formatCode>_("$"* #,##0_);_("$"* \(#,##0\);_("$"* "-"??_);_(@_)</c:formatCode>
                <c:ptCount val="9"/>
              </c:numCache>
            </c:numRef>
          </c:val>
          <c:extLst>
            <c:ext xmlns:c16="http://schemas.microsoft.com/office/drawing/2014/chart" uri="{C3380CC4-5D6E-409C-BE32-E72D297353CC}">
              <c16:uniqueId val="{00000002-E320-4A74-AFB8-BB6135081EF4}"/>
            </c:ext>
          </c:extLst>
        </c:ser>
        <c:dLbls>
          <c:showLegendKey val="0"/>
          <c:showVal val="0"/>
          <c:showCatName val="0"/>
          <c:showSerName val="0"/>
          <c:showPercent val="0"/>
          <c:showBubbleSize val="0"/>
        </c:dLbls>
        <c:gapWidth val="150"/>
        <c:overlap val="100"/>
        <c:axId val="688436015"/>
        <c:axId val="393075039"/>
      </c:barChart>
      <c:catAx>
        <c:axId val="688436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93075039"/>
        <c:crosses val="autoZero"/>
        <c:auto val="1"/>
        <c:lblAlgn val="ctr"/>
        <c:lblOffset val="100"/>
        <c:noMultiLvlLbl val="0"/>
      </c:catAx>
      <c:valAx>
        <c:axId val="3930750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Sales ($M)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88436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Global 5G Core SBA Sales ($M) Forecast by Geography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Summary!$B$32</c:f>
              <c:strCache>
                <c:ptCount val="1"/>
                <c:pt idx="0">
                  <c:v>North America</c:v>
                </c:pt>
              </c:strCache>
            </c:strRef>
          </c:tx>
          <c:spPr>
            <a:solidFill>
              <a:schemeClr val="accent1"/>
            </a:solidFill>
            <a:ln>
              <a:noFill/>
            </a:ln>
            <a:effectLst/>
          </c:spPr>
          <c:invertIfNegative val="0"/>
          <c:cat>
            <c:numRef>
              <c:f>Summary!$F$31:$N$31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Summary!$F$32:$N$32</c:f>
              <c:numCache>
                <c:formatCode>_("$"* #,##0_);_("$"* \(#,##0\);_("$"*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FD4-47B8-9712-4E2516F3F6A4}"/>
            </c:ext>
          </c:extLst>
        </c:ser>
        <c:ser>
          <c:idx val="1"/>
          <c:order val="1"/>
          <c:tx>
            <c:strRef>
              <c:f>Summary!$B$33</c:f>
              <c:strCache>
                <c:ptCount val="1"/>
                <c:pt idx="0">
                  <c:v>EMEA</c:v>
                </c:pt>
              </c:strCache>
            </c:strRef>
          </c:tx>
          <c:spPr>
            <a:solidFill>
              <a:schemeClr val="accent2"/>
            </a:solidFill>
            <a:ln>
              <a:noFill/>
            </a:ln>
            <a:effectLst/>
          </c:spPr>
          <c:invertIfNegative val="0"/>
          <c:cat>
            <c:numRef>
              <c:f>Summary!$F$31:$N$31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Summary!$F$33:$N$33</c:f>
              <c:numCache>
                <c:formatCode>_("$"* #,##0_);_("$"* \(#,##0\);_("$"*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FD4-47B8-9712-4E2516F3F6A4}"/>
            </c:ext>
          </c:extLst>
        </c:ser>
        <c:ser>
          <c:idx val="2"/>
          <c:order val="2"/>
          <c:tx>
            <c:strRef>
              <c:f>Summary!$B$34</c:f>
              <c:strCache>
                <c:ptCount val="1"/>
                <c:pt idx="0">
                  <c:v>Asia Pacific</c:v>
                </c:pt>
              </c:strCache>
            </c:strRef>
          </c:tx>
          <c:spPr>
            <a:solidFill>
              <a:schemeClr val="accent3"/>
            </a:solidFill>
            <a:ln>
              <a:noFill/>
            </a:ln>
            <a:effectLst/>
          </c:spPr>
          <c:invertIfNegative val="0"/>
          <c:cat>
            <c:numRef>
              <c:f>Summary!$F$31:$N$31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Summary!$F$34:$N$34</c:f>
              <c:numCache>
                <c:formatCode>_("$"* #,##0_);_("$"* \(#,##0\);_("$"*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FD4-47B8-9712-4E2516F3F6A4}"/>
            </c:ext>
          </c:extLst>
        </c:ser>
        <c:ser>
          <c:idx val="3"/>
          <c:order val="3"/>
          <c:tx>
            <c:strRef>
              <c:f>Summary!$B$35</c:f>
              <c:strCache>
                <c:ptCount val="1"/>
                <c:pt idx="0">
                  <c:v>CALA</c:v>
                </c:pt>
              </c:strCache>
            </c:strRef>
          </c:tx>
          <c:spPr>
            <a:solidFill>
              <a:schemeClr val="accent4"/>
            </a:solidFill>
            <a:ln>
              <a:noFill/>
            </a:ln>
            <a:effectLst/>
          </c:spPr>
          <c:invertIfNegative val="0"/>
          <c:cat>
            <c:numRef>
              <c:f>Summary!$F$31:$N$31</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Summary!$F$35:$N$35</c:f>
              <c:numCache>
                <c:formatCode>_("$"* #,##0_);_("$"* \(#,##0\);_("$"*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EFD4-47B8-9712-4E2516F3F6A4}"/>
            </c:ext>
          </c:extLst>
        </c:ser>
        <c:dLbls>
          <c:showLegendKey val="0"/>
          <c:showVal val="0"/>
          <c:showCatName val="0"/>
          <c:showSerName val="0"/>
          <c:showPercent val="0"/>
          <c:showBubbleSize val="0"/>
        </c:dLbls>
        <c:gapWidth val="150"/>
        <c:overlap val="100"/>
        <c:axId val="688436015"/>
        <c:axId val="393075039"/>
      </c:barChart>
      <c:catAx>
        <c:axId val="688436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93075039"/>
        <c:crosses val="autoZero"/>
        <c:auto val="1"/>
        <c:lblAlgn val="ctr"/>
        <c:lblOffset val="100"/>
        <c:noMultiLvlLbl val="0"/>
      </c:catAx>
      <c:valAx>
        <c:axId val="3930750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Sales ($M)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88436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Global SDM and PCRF Sales ($M) Forecast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Summary!$B$89</c:f>
              <c:strCache>
                <c:ptCount val="1"/>
                <c:pt idx="0">
                  <c:v>SDM</c:v>
                </c:pt>
              </c:strCache>
            </c:strRef>
          </c:tx>
          <c:spPr>
            <a:solidFill>
              <a:schemeClr val="accent1"/>
            </a:solidFill>
            <a:ln>
              <a:noFill/>
            </a:ln>
            <a:effectLst/>
          </c:spPr>
          <c:invertIfNegative val="0"/>
          <c:cat>
            <c:numRef>
              <c:f>Summary!$C$88:$N$88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Summary!$C$89:$N$89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73E-4C8A-A88E-126BE2ACB807}"/>
            </c:ext>
          </c:extLst>
        </c:ser>
        <c:ser>
          <c:idx val="1"/>
          <c:order val="1"/>
          <c:tx>
            <c:strRef>
              <c:f>Summary!$B$90</c:f>
              <c:strCache>
                <c:ptCount val="1"/>
                <c:pt idx="0">
                  <c:v>PCRF</c:v>
                </c:pt>
              </c:strCache>
            </c:strRef>
          </c:tx>
          <c:spPr>
            <a:solidFill>
              <a:schemeClr val="accent2"/>
            </a:solidFill>
            <a:ln>
              <a:noFill/>
            </a:ln>
            <a:effectLst/>
          </c:spPr>
          <c:invertIfNegative val="0"/>
          <c:cat>
            <c:numRef>
              <c:f>Summary!$C$88:$N$88</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Summary!$C$90:$N$90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73E-4C8A-A88E-126BE2ACB807}"/>
            </c:ext>
          </c:extLst>
        </c:ser>
        <c:dLbls>
          <c:showLegendKey val="0"/>
          <c:showVal val="0"/>
          <c:showCatName val="0"/>
          <c:showSerName val="0"/>
          <c:showPercent val="0"/>
          <c:showBubbleSize val="0"/>
        </c:dLbls>
        <c:gapWidth val="150"/>
        <c:overlap val="100"/>
        <c:axId val="688436015"/>
        <c:axId val="393075039"/>
      </c:barChart>
      <c:catAx>
        <c:axId val="688436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93075039"/>
        <c:crosses val="autoZero"/>
        <c:auto val="1"/>
        <c:lblAlgn val="ctr"/>
        <c:lblOffset val="100"/>
        <c:noMultiLvlLbl val="0"/>
      </c:catAx>
      <c:valAx>
        <c:axId val="3930750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Sales ($M)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88436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Global SDM and PCRF Sales ($M) Forecast by Geography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Summary!$B$108</c:f>
              <c:strCache>
                <c:ptCount val="1"/>
                <c:pt idx="0">
                  <c:v>North America</c:v>
                </c:pt>
              </c:strCache>
            </c:strRef>
          </c:tx>
          <c:spPr>
            <a:solidFill>
              <a:schemeClr val="accent1"/>
            </a:solidFill>
            <a:ln>
              <a:noFill/>
            </a:ln>
            <a:effectLst/>
          </c:spPr>
          <c:invertIfNegative val="0"/>
          <c:cat>
            <c:numRef>
              <c:f>Summary!$C$107:$N$107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Summary!$C$108:$N$108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A6-4AC0-9C4D-668FE23A69DF}"/>
            </c:ext>
          </c:extLst>
        </c:ser>
        <c:ser>
          <c:idx val="1"/>
          <c:order val="1"/>
          <c:tx>
            <c:strRef>
              <c:f>Summary!$B$109</c:f>
              <c:strCache>
                <c:ptCount val="1"/>
                <c:pt idx="0">
                  <c:v>EMEA</c:v>
                </c:pt>
              </c:strCache>
            </c:strRef>
          </c:tx>
          <c:spPr>
            <a:solidFill>
              <a:schemeClr val="accent2"/>
            </a:solidFill>
            <a:ln>
              <a:noFill/>
            </a:ln>
            <a:effectLst/>
          </c:spPr>
          <c:invertIfNegative val="0"/>
          <c:cat>
            <c:numRef>
              <c:f>Summary!$C$107:$N$107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Summary!$C$109:$N$109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EA6-4AC0-9C4D-668FE23A69DF}"/>
            </c:ext>
          </c:extLst>
        </c:ser>
        <c:ser>
          <c:idx val="2"/>
          <c:order val="2"/>
          <c:tx>
            <c:strRef>
              <c:f>Summary!$B$110</c:f>
              <c:strCache>
                <c:ptCount val="1"/>
                <c:pt idx="0">
                  <c:v>Asia Pacific</c:v>
                </c:pt>
              </c:strCache>
            </c:strRef>
          </c:tx>
          <c:spPr>
            <a:solidFill>
              <a:schemeClr val="accent3"/>
            </a:solidFill>
            <a:ln>
              <a:noFill/>
            </a:ln>
            <a:effectLst/>
          </c:spPr>
          <c:invertIfNegative val="0"/>
          <c:cat>
            <c:numRef>
              <c:f>Summary!$C$107:$N$107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Summary!$C$110:$N$110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EA6-4AC0-9C4D-668FE23A69DF}"/>
            </c:ext>
          </c:extLst>
        </c:ser>
        <c:ser>
          <c:idx val="3"/>
          <c:order val="3"/>
          <c:tx>
            <c:strRef>
              <c:f>Summary!$B$111</c:f>
              <c:strCache>
                <c:ptCount val="1"/>
                <c:pt idx="0">
                  <c:v>CALA</c:v>
                </c:pt>
              </c:strCache>
            </c:strRef>
          </c:tx>
          <c:spPr>
            <a:solidFill>
              <a:schemeClr val="accent4"/>
            </a:solidFill>
            <a:ln>
              <a:noFill/>
            </a:ln>
            <a:effectLst/>
          </c:spPr>
          <c:invertIfNegative val="0"/>
          <c:cat>
            <c:numRef>
              <c:f>Summary!$C$107:$N$107</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Summary!$C$111:$N$111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EA6-4AC0-9C4D-668FE23A69DF}"/>
            </c:ext>
          </c:extLst>
        </c:ser>
        <c:dLbls>
          <c:showLegendKey val="0"/>
          <c:showVal val="0"/>
          <c:showCatName val="0"/>
          <c:showSerName val="0"/>
          <c:showPercent val="0"/>
          <c:showBubbleSize val="0"/>
        </c:dLbls>
        <c:gapWidth val="150"/>
        <c:overlap val="100"/>
        <c:axId val="688436015"/>
        <c:axId val="393075039"/>
      </c:barChart>
      <c:catAx>
        <c:axId val="688436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93075039"/>
        <c:crosses val="autoZero"/>
        <c:auto val="1"/>
        <c:lblAlgn val="ctr"/>
        <c:lblOffset val="100"/>
        <c:noMultiLvlLbl val="0"/>
      </c:catAx>
      <c:valAx>
        <c:axId val="3930750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Sales ($M)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88436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sz="1400" b="1"/>
              <a:t>5G Commercial</a:t>
            </a:r>
            <a:r>
              <a:rPr lang="en-US" sz="1400" b="1" baseline="0"/>
              <a:t> </a:t>
            </a:r>
            <a:r>
              <a:rPr lang="en-US" sz="1400" b="1"/>
              <a:t>Networks in the World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Summary!$B$70</c:f>
              <c:strCache>
                <c:ptCount val="1"/>
                <c:pt idx="0">
                  <c:v>5G Total</c:v>
                </c:pt>
              </c:strCache>
            </c:strRef>
          </c:tx>
          <c:spPr>
            <a:solidFill>
              <a:schemeClr val="accent1"/>
            </a:solidFill>
            <a:ln>
              <a:noFill/>
            </a:ln>
            <a:effectLst/>
          </c:spPr>
          <c:invertIfNegative val="0"/>
          <c:cat>
            <c:strRef>
              <c:f>Summary!$C$69:$G$69</c:f>
              <c:strCache>
                <c:ptCount val="5"/>
                <c:pt idx="0">
                  <c:v>2018</c:v>
                </c:pt>
                <c:pt idx="1">
                  <c:v>2019</c:v>
                </c:pt>
                <c:pt idx="2">
                  <c:v>2020</c:v>
                </c:pt>
                <c:pt idx="3">
                  <c:v>2021</c:v>
                </c:pt>
                <c:pt idx="4">
                  <c:v>2022YTD</c:v>
                </c:pt>
              </c:strCache>
            </c:strRef>
          </c:cat>
          <c:val>
            <c:numRef>
              <c:f>Summary!$C$70:$G$70</c:f>
              <c:numCache>
                <c:formatCode>General</c:formatCode>
                <c:ptCount val="5"/>
              </c:numCache>
            </c:numRef>
          </c:val>
          <c:extLst>
            <c:ext xmlns:c16="http://schemas.microsoft.com/office/drawing/2014/chart" uri="{C3380CC4-5D6E-409C-BE32-E72D297353CC}">
              <c16:uniqueId val="{00000000-8A84-4F17-B731-2C3D7E199869}"/>
            </c:ext>
          </c:extLst>
        </c:ser>
        <c:ser>
          <c:idx val="1"/>
          <c:order val="1"/>
          <c:tx>
            <c:strRef>
              <c:f>Summary!$B$71</c:f>
              <c:strCache>
                <c:ptCount val="1"/>
                <c:pt idx="0">
                  <c:v>5G SA</c:v>
                </c:pt>
              </c:strCache>
            </c:strRef>
          </c:tx>
          <c:spPr>
            <a:solidFill>
              <a:schemeClr val="accent2"/>
            </a:solidFill>
            <a:ln>
              <a:noFill/>
            </a:ln>
            <a:effectLst/>
          </c:spPr>
          <c:invertIfNegative val="0"/>
          <c:cat>
            <c:strRef>
              <c:f>Summary!$C$69:$G$69</c:f>
              <c:strCache>
                <c:ptCount val="5"/>
                <c:pt idx="0">
                  <c:v>2018</c:v>
                </c:pt>
                <c:pt idx="1">
                  <c:v>2019</c:v>
                </c:pt>
                <c:pt idx="2">
                  <c:v>2020</c:v>
                </c:pt>
                <c:pt idx="3">
                  <c:v>2021</c:v>
                </c:pt>
                <c:pt idx="4">
                  <c:v>2022YTD</c:v>
                </c:pt>
              </c:strCache>
            </c:strRef>
          </c:cat>
          <c:val>
            <c:numRef>
              <c:f>Summary!$C$71:$G$71</c:f>
              <c:numCache>
                <c:formatCode>General</c:formatCode>
                <c:ptCount val="5"/>
              </c:numCache>
            </c:numRef>
          </c:val>
          <c:extLst>
            <c:ext xmlns:c16="http://schemas.microsoft.com/office/drawing/2014/chart" uri="{C3380CC4-5D6E-409C-BE32-E72D297353CC}">
              <c16:uniqueId val="{00000001-8A84-4F17-B731-2C3D7E199869}"/>
            </c:ext>
          </c:extLst>
        </c:ser>
        <c:dLbls>
          <c:showLegendKey val="0"/>
          <c:showVal val="0"/>
          <c:showCatName val="0"/>
          <c:showSerName val="0"/>
          <c:showPercent val="0"/>
          <c:showBubbleSize val="0"/>
        </c:dLbls>
        <c:gapWidth val="150"/>
        <c:axId val="41696704"/>
        <c:axId val="102648832"/>
      </c:barChart>
      <c:catAx>
        <c:axId val="4169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648832"/>
        <c:crosses val="autoZero"/>
        <c:auto val="1"/>
        <c:lblAlgn val="ctr"/>
        <c:lblOffset val="100"/>
        <c:noMultiLvlLbl val="0"/>
      </c:catAx>
      <c:valAx>
        <c:axId val="102648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1696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solidFill>
                <a:latin typeface="+mn-lt"/>
                <a:ea typeface="+mn-ea"/>
                <a:cs typeface="+mn-cs"/>
              </a:defRPr>
            </a:pPr>
            <a:r>
              <a:rPr lang="en-US" sz="1400" b="1"/>
              <a:t>Forecast comparison: July 2021 vs. July</a:t>
            </a:r>
            <a:r>
              <a:rPr lang="en-US" sz="1400" b="1" baseline="0"/>
              <a:t> 2022</a:t>
            </a:r>
            <a:r>
              <a:rPr lang="en-US" sz="1400" b="1"/>
              <a:t> update</a:t>
            </a:r>
          </a:p>
        </c:rich>
      </c:tx>
      <c:layout>
        <c:manualLayout>
          <c:xMode val="edge"/>
          <c:yMode val="edge"/>
          <c:x val="0.22753548732764989"/>
          <c:y val="3.2206119162640899E-2"/>
        </c:manualLayout>
      </c:layout>
      <c:overlay val="0"/>
      <c:spPr>
        <a:noFill/>
        <a:ln>
          <a:noFill/>
        </a:ln>
        <a:effectLst/>
      </c:spPr>
    </c:title>
    <c:autoTitleDeleted val="0"/>
    <c:plotArea>
      <c:layout/>
      <c:lineChart>
        <c:grouping val="standard"/>
        <c:varyColors val="0"/>
        <c:ser>
          <c:idx val="0"/>
          <c:order val="0"/>
          <c:tx>
            <c:strRef>
              <c:f>Summary!$B$126</c:f>
              <c:strCache>
                <c:ptCount val="1"/>
                <c:pt idx="0">
                  <c:v>July 2021 Forecast</c:v>
                </c:pt>
              </c:strCache>
            </c:strRef>
          </c:tx>
          <c:marker>
            <c:symbol val="none"/>
          </c:marker>
          <c:cat>
            <c:numRef>
              <c:f>Summary!$C$125:$J$125</c:f>
              <c:numCache>
                <c:formatCode>General</c:formatCode>
                <c:ptCount val="8"/>
                <c:pt idx="0">
                  <c:v>2020</c:v>
                </c:pt>
                <c:pt idx="1">
                  <c:v>2021</c:v>
                </c:pt>
                <c:pt idx="2">
                  <c:v>2022</c:v>
                </c:pt>
                <c:pt idx="3">
                  <c:v>2023</c:v>
                </c:pt>
                <c:pt idx="4">
                  <c:v>2024</c:v>
                </c:pt>
                <c:pt idx="5">
                  <c:v>2025</c:v>
                </c:pt>
                <c:pt idx="6">
                  <c:v>2026</c:v>
                </c:pt>
                <c:pt idx="7">
                  <c:v>2027</c:v>
                </c:pt>
              </c:numCache>
            </c:numRef>
          </c:cat>
          <c:val>
            <c:numRef>
              <c:f>Summary!$C$126:$J$126</c:f>
              <c:numCache>
                <c:formatCode>_("$"* #,##0_);_("$"* \(#,##0\);_("$"* "-"??_);_(@_)</c:formatCode>
                <c:ptCount val="8"/>
              </c:numCache>
            </c:numRef>
          </c:val>
          <c:smooth val="0"/>
          <c:extLst>
            <c:ext xmlns:c16="http://schemas.microsoft.com/office/drawing/2014/chart" uri="{C3380CC4-5D6E-409C-BE32-E72D297353CC}">
              <c16:uniqueId val="{00000000-C1EE-43AA-9680-021B880A885E}"/>
            </c:ext>
          </c:extLst>
        </c:ser>
        <c:ser>
          <c:idx val="2"/>
          <c:order val="1"/>
          <c:tx>
            <c:strRef>
              <c:f>Summary!$B$127</c:f>
              <c:strCache>
                <c:ptCount val="1"/>
                <c:pt idx="0">
                  <c:v>July 2022 Forecast</c:v>
                </c:pt>
              </c:strCache>
            </c:strRef>
          </c:tx>
          <c:spPr>
            <a:ln>
              <a:solidFill>
                <a:schemeClr val="accent2"/>
              </a:solidFill>
            </a:ln>
          </c:spPr>
          <c:marker>
            <c:symbol val="none"/>
          </c:marker>
          <c:cat>
            <c:numRef>
              <c:f>Summary!$C$125:$J$125</c:f>
              <c:numCache>
                <c:formatCode>General</c:formatCode>
                <c:ptCount val="8"/>
                <c:pt idx="0">
                  <c:v>2020</c:v>
                </c:pt>
                <c:pt idx="1">
                  <c:v>2021</c:v>
                </c:pt>
                <c:pt idx="2">
                  <c:v>2022</c:v>
                </c:pt>
                <c:pt idx="3">
                  <c:v>2023</c:v>
                </c:pt>
                <c:pt idx="4">
                  <c:v>2024</c:v>
                </c:pt>
                <c:pt idx="5">
                  <c:v>2025</c:v>
                </c:pt>
                <c:pt idx="6">
                  <c:v>2026</c:v>
                </c:pt>
                <c:pt idx="7">
                  <c:v>2027</c:v>
                </c:pt>
              </c:numCache>
            </c:numRef>
          </c:cat>
          <c:val>
            <c:numRef>
              <c:f>Summary!$C$127:$J$127</c:f>
              <c:numCache>
                <c:formatCode>_("$"* #,##0_);_("$"* \(#,##0\);_("$"* "-"??_);_(@_)</c:formatCode>
                <c:ptCount val="8"/>
              </c:numCache>
            </c:numRef>
          </c:val>
          <c:smooth val="0"/>
          <c:extLst>
            <c:ext xmlns:c16="http://schemas.microsoft.com/office/drawing/2014/chart" uri="{C3380CC4-5D6E-409C-BE32-E72D297353CC}">
              <c16:uniqueId val="{00000001-C1EE-43AA-9680-021B880A885E}"/>
            </c:ext>
          </c:extLst>
        </c:ser>
        <c:dLbls>
          <c:showLegendKey val="0"/>
          <c:showVal val="0"/>
          <c:showCatName val="0"/>
          <c:showSerName val="0"/>
          <c:showPercent val="0"/>
          <c:showBubbleSize val="0"/>
        </c:dLbls>
        <c:smooth val="0"/>
        <c:axId val="41696704"/>
        <c:axId val="102648832"/>
      </c:lineChart>
      <c:catAx>
        <c:axId val="4169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648832"/>
        <c:crosses val="autoZero"/>
        <c:auto val="1"/>
        <c:lblAlgn val="ctr"/>
        <c:lblOffset val="100"/>
        <c:noMultiLvlLbl val="0"/>
      </c:catAx>
      <c:valAx>
        <c:axId val="1026488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16967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chart>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2021 Market Shares - 5G Core SBA Sales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Summary!$D$50</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F5-4A4A-9135-9956BE4FE4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F5-4A4A-9135-9956BE4FE4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F5-4A4A-9135-9956BE4FE4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F5-4A4A-9135-9956BE4FE4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3F5-4A4A-9135-9956BE4FE4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3F5-4A4A-9135-9956BE4FE4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3F5-4A4A-9135-9956BE4FE4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3F5-4A4A-9135-9956BE4FE4CF}"/>
              </c:ext>
            </c:extLst>
          </c:dPt>
          <c:dLbls>
            <c:dLbl>
              <c:idx val="4"/>
              <c:layout>
                <c:manualLayout>
                  <c:x val="-2.6993479055610819E-2"/>
                  <c:y val="-4.0217656691317024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3F5-4A4A-9135-9956BE4FE4CF}"/>
                </c:ext>
              </c:extLst>
            </c:dLbl>
            <c:dLbl>
              <c:idx val="5"/>
              <c:layout>
                <c:manualLayout>
                  <c:x val="-2.9447431697029982E-2"/>
                  <c:y val="-2.815235968392103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93F5-4A4A-9135-9956BE4FE4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Summary!$B$51:$B$58</c:f>
              <c:strCache>
                <c:ptCount val="8"/>
                <c:pt idx="0">
                  <c:v>Cisco</c:v>
                </c:pt>
                <c:pt idx="1">
                  <c:v>Ericsson</c:v>
                </c:pt>
                <c:pt idx="2">
                  <c:v>Huawei</c:v>
                </c:pt>
                <c:pt idx="3">
                  <c:v>NEC</c:v>
                </c:pt>
                <c:pt idx="4">
                  <c:v>Nokia</c:v>
                </c:pt>
                <c:pt idx="5">
                  <c:v>Samsung</c:v>
                </c:pt>
                <c:pt idx="6">
                  <c:v>ZTE</c:v>
                </c:pt>
                <c:pt idx="7">
                  <c:v>Other</c:v>
                </c:pt>
              </c:strCache>
            </c:strRef>
          </c:cat>
          <c:val>
            <c:numRef>
              <c:f>Summary!$D$51:$D$58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93F5-4A4A-9135-9956BE4FE4C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t>Market Shares - SDM Sales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'SDM Market Shares'!$B$25</c:f>
              <c:strCache>
                <c:ptCount val="1"/>
                <c:pt idx="0">
                  <c:v>Amdocs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Shares'!$C$25:$H$25</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125-43C4-B0D1-4CCD47D26CF0}"/>
            </c:ext>
          </c:extLst>
        </c:ser>
        <c:ser>
          <c:idx val="1"/>
          <c:order val="1"/>
          <c:tx>
            <c:strRef>
              <c:f>'SDM Market Shares'!$B$26</c:f>
              <c:strCache>
                <c:ptCount val="1"/>
                <c:pt idx="0">
                  <c:v>Computaris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Shares'!$C$26:$H$26</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125-43C4-B0D1-4CCD47D26CF0}"/>
            </c:ext>
          </c:extLst>
        </c:ser>
        <c:ser>
          <c:idx val="2"/>
          <c:order val="2"/>
          <c:tx>
            <c:strRef>
              <c:f>'SDM Market Shares'!$B$27</c:f>
              <c:strCache>
                <c:ptCount val="1"/>
                <c:pt idx="0">
                  <c:v>Enea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Shares'!$C$27:$H$27</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6125-43C4-B0D1-4CCD47D26CF0}"/>
            </c:ext>
          </c:extLst>
        </c:ser>
        <c:ser>
          <c:idx val="3"/>
          <c:order val="3"/>
          <c:tx>
            <c:strRef>
              <c:f>'SDM Market Shares'!$B$28</c:f>
              <c:strCache>
                <c:ptCount val="1"/>
                <c:pt idx="0">
                  <c:v>Ericsson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Shares'!$C$28:$H$28</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6125-43C4-B0D1-4CCD47D26CF0}"/>
            </c:ext>
          </c:extLst>
        </c:ser>
        <c:ser>
          <c:idx val="4"/>
          <c:order val="4"/>
          <c:tx>
            <c:strRef>
              <c:f>'SDM Market Shares'!$B$29</c:f>
              <c:strCache>
                <c:ptCount val="1"/>
                <c:pt idx="0">
                  <c:v>HPE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Shares'!$C$29:$H$29</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6125-43C4-B0D1-4CCD47D26CF0}"/>
            </c:ext>
          </c:extLst>
        </c:ser>
        <c:ser>
          <c:idx val="5"/>
          <c:order val="5"/>
          <c:tx>
            <c:strRef>
              <c:f>'SDM Market Shares'!$B$30</c:f>
              <c:strCache>
                <c:ptCount val="1"/>
                <c:pt idx="0">
                  <c:v>Huawei</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Shares'!$C$30:$H$30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6125-43C4-B0D1-4CCD47D26CF0}"/>
            </c:ext>
          </c:extLst>
        </c:ser>
        <c:ser>
          <c:idx val="6"/>
          <c:order val="6"/>
          <c:tx>
            <c:strRef>
              <c:f>'SDM Market Shares'!$B$31</c:f>
              <c:strCache>
                <c:ptCount val="1"/>
                <c:pt idx="0">
                  <c:v>IBM</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Shares'!$C$31:$H$31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6125-43C4-B0D1-4CCD47D26CF0}"/>
            </c:ext>
          </c:extLst>
        </c:ser>
        <c:ser>
          <c:idx val="7"/>
          <c:order val="7"/>
          <c:tx>
            <c:strRef>
              <c:f>'SDM Market Shares'!$B$32</c:f>
              <c:strCache>
                <c:ptCount val="1"/>
                <c:pt idx="0">
                  <c:v>Nokia</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Shares'!$C$32:$H$32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6125-43C4-B0D1-4CCD47D26CF0}"/>
            </c:ext>
          </c:extLst>
        </c:ser>
        <c:ser>
          <c:idx val="8"/>
          <c:order val="8"/>
          <c:tx>
            <c:strRef>
              <c:f>'SDM Market Shares'!$B$33</c:f>
              <c:strCache>
                <c:ptCount val="1"/>
                <c:pt idx="0">
                  <c:v>Oracle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Shares'!$C$33:$H$33</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6125-43C4-B0D1-4CCD47D26CF0}"/>
            </c:ext>
          </c:extLst>
        </c:ser>
        <c:ser>
          <c:idx val="9"/>
          <c:order val="9"/>
          <c:tx>
            <c:strRef>
              <c:f>'SDM Market Shares'!$B$34</c:f>
              <c:strCache>
                <c:ptCount val="1"/>
                <c:pt idx="0">
                  <c:v>ZTE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Shares'!$C$34:$H$34</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6125-43C4-B0D1-4CCD47D26CF0}"/>
            </c:ext>
          </c:extLst>
        </c:ser>
        <c:ser>
          <c:idx val="10"/>
          <c:order val="10"/>
          <c:tx>
            <c:strRef>
              <c:f>'SDM Market Shares'!$B$35</c:f>
              <c:strCache>
                <c:ptCount val="1"/>
                <c:pt idx="0">
                  <c:v>Other</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'SDM Market Shares'!$C$24:$H$24</c:f>
              <c:numCache>
                <c:formatCode>General</c:formatCode>
                <c:ptCount val="6"/>
                <c:pt idx="0">
                  <c:v>2016</c:v>
                </c:pt>
                <c:pt idx="1">
                  <c:v>2017</c:v>
                </c:pt>
                <c:pt idx="2">
                  <c:v>2018</c:v>
                </c:pt>
                <c:pt idx="3">
                  <c:v>2019</c:v>
                </c:pt>
                <c:pt idx="4">
                  <c:v>2020</c:v>
                </c:pt>
                <c:pt idx="5">
                  <c:v>2021</c:v>
                </c:pt>
              </c:numCache>
            </c:numRef>
          </c:cat>
          <c:val>
            <c:numRef>
              <c:f>'SDM Market Shares'!$C$35:$H$35</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C01B-4032-95E1-61A03AA8168C}"/>
            </c:ext>
          </c:extLst>
        </c:ser>
        <c:dLbls>
          <c:showLegendKey val="0"/>
          <c:showVal val="0"/>
          <c:showCatName val="0"/>
          <c:showSerName val="0"/>
          <c:showPercent val="0"/>
          <c:showBubbleSize val="0"/>
        </c:dLbls>
        <c:marker val="1"/>
        <c:smooth val="0"/>
        <c:axId val="454659504"/>
        <c:axId val="114224464"/>
      </c:lineChart>
      <c:catAx>
        <c:axId val="45465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14224464"/>
        <c:crosses val="autoZero"/>
        <c:auto val="1"/>
        <c:lblAlgn val="ctr"/>
        <c:lblOffset val="100"/>
        <c:noMultiLvlLbl val="0"/>
      </c:catAx>
      <c:valAx>
        <c:axId val="11422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46595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Market Shares - vPCRF Sales</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'PCRF Market Shares'!$B$26</c:f>
              <c:strCache>
                <c:ptCount val="1"/>
                <c:pt idx="0">
                  <c:v>Amdocs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Shares'!$C$26:$H$26</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2800-4B3C-997E-95EA938A5191}"/>
            </c:ext>
          </c:extLst>
        </c:ser>
        <c:ser>
          <c:idx val="1"/>
          <c:order val="1"/>
          <c:tx>
            <c:strRef>
              <c:f>'PCRF Market Shares'!$B$27</c:f>
              <c:strCache>
                <c:ptCount val="1"/>
                <c:pt idx="0">
                  <c:v>AsiaInfo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Shares'!$C$27:$H$27</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2800-4B3C-997E-95EA938A5191}"/>
            </c:ext>
          </c:extLst>
        </c:ser>
        <c:ser>
          <c:idx val="2"/>
          <c:order val="2"/>
          <c:tx>
            <c:strRef>
              <c:f>'PCRF Market Shares'!$B$28</c:f>
              <c:strCache>
                <c:ptCount val="1"/>
                <c:pt idx="0">
                  <c:v>Cisco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Shares'!$C$28:$H$28</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2800-4B3C-997E-95EA938A5191}"/>
            </c:ext>
          </c:extLst>
        </c:ser>
        <c:ser>
          <c:idx val="3"/>
          <c:order val="3"/>
          <c:tx>
            <c:strRef>
              <c:f>'PCRF Market Shares'!$B$29</c:f>
              <c:strCache>
                <c:ptCount val="1"/>
                <c:pt idx="0">
                  <c:v>Ericsson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Shares'!$C$29:$H$29</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2800-4B3C-997E-95EA938A5191}"/>
            </c:ext>
          </c:extLst>
        </c:ser>
        <c:ser>
          <c:idx val="4"/>
          <c:order val="4"/>
          <c:tx>
            <c:strRef>
              <c:f>'PCRF Market Shares'!$B$30</c:f>
              <c:strCache>
                <c:ptCount val="1"/>
                <c:pt idx="0">
                  <c:v>HPE</c:v>
                </c:pt>
              </c:strCache>
            </c:strRef>
          </c:tx>
          <c:spPr>
            <a:ln w="28575" cap="rnd">
              <a:solidFill>
                <a:schemeClr val="accent5"/>
              </a:solidFill>
              <a:round/>
            </a:ln>
            <a:effectLst/>
          </c:spPr>
          <c:marker>
            <c:symbol val="none"/>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Shares'!$C$30:$H$30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2800-4B3C-997E-95EA938A5191}"/>
            </c:ext>
          </c:extLst>
        </c:ser>
        <c:ser>
          <c:idx val="5"/>
          <c:order val="5"/>
          <c:tx>
            <c:strRef>
              <c:f>'PCRF Market Shares'!$B$31</c:f>
              <c:strCache>
                <c:ptCount val="1"/>
                <c:pt idx="0">
                  <c:v>Huawei</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Shares'!$C$31:$H$31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2800-4B3C-997E-95EA938A5191}"/>
            </c:ext>
          </c:extLst>
        </c:ser>
        <c:ser>
          <c:idx val="6"/>
          <c:order val="6"/>
          <c:tx>
            <c:strRef>
              <c:f>'PCRF Market Shares'!$B$32</c:f>
              <c:strCache>
                <c:ptCount val="1"/>
                <c:pt idx="0">
                  <c:v>NEC Netcracker</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Shares'!$C$32:$H$32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2800-4B3C-997E-95EA938A5191}"/>
            </c:ext>
          </c:extLst>
        </c:ser>
        <c:ser>
          <c:idx val="7"/>
          <c:order val="7"/>
          <c:tx>
            <c:strRef>
              <c:f>'PCRF Market Shares'!$B$33</c:f>
              <c:strCache>
                <c:ptCount val="1"/>
                <c:pt idx="0">
                  <c:v>Nokia</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Shares'!$C$33:$H$33</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2800-4B3C-997E-95EA938A5191}"/>
            </c:ext>
          </c:extLst>
        </c:ser>
        <c:ser>
          <c:idx val="8"/>
          <c:order val="8"/>
          <c:tx>
            <c:strRef>
              <c:f>'PCRF Market Shares'!$B$34</c:f>
              <c:strCache>
                <c:ptCount val="1"/>
                <c:pt idx="0">
                  <c:v>Openet (in Amdocs)</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Shares'!$C$34:$H$34</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2800-4B3C-997E-95EA938A5191}"/>
            </c:ext>
          </c:extLst>
        </c:ser>
        <c:ser>
          <c:idx val="9"/>
          <c:order val="9"/>
          <c:tx>
            <c:strRef>
              <c:f>'PCRF Market Shares'!$B$35</c:f>
              <c:strCache>
                <c:ptCount val="1"/>
                <c:pt idx="0">
                  <c:v>Oracle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Shares'!$C$35:$H$35</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2800-4B3C-997E-95EA938A5191}"/>
            </c:ext>
          </c:extLst>
        </c:ser>
        <c:ser>
          <c:idx val="10"/>
          <c:order val="10"/>
          <c:tx>
            <c:strRef>
              <c:f>'PCRF Market Shares'!$B$36</c:f>
              <c:strCache>
                <c:ptCount val="1"/>
                <c:pt idx="0">
                  <c:v>Optiva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'PCRF Market Shares'!$C$25:$H$25</c:f>
              <c:numCache>
                <c:formatCode>General</c:formatCode>
                <c:ptCount val="6"/>
                <c:pt idx="0">
                  <c:v>2016</c:v>
                </c:pt>
                <c:pt idx="1">
                  <c:v>2017</c:v>
                </c:pt>
                <c:pt idx="2">
                  <c:v>2018</c:v>
                </c:pt>
                <c:pt idx="3">
                  <c:v>2019</c:v>
                </c:pt>
                <c:pt idx="4">
                  <c:v>2020</c:v>
                </c:pt>
                <c:pt idx="5">
                  <c:v>2021</c:v>
                </c:pt>
              </c:numCache>
            </c:numRef>
          </c:cat>
          <c:val>
            <c:numRef>
              <c:f>'PCRF Market Shares'!$C$36:$H$36</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2800-4B3C-997E-95EA938A5191}"/>
            </c:ext>
          </c:extLst>
        </c:ser>
        <c:dLbls>
          <c:showLegendKey val="0"/>
          <c:showVal val="0"/>
          <c:showCatName val="0"/>
          <c:showSerName val="0"/>
          <c:showPercent val="0"/>
          <c:showBubbleSize val="0"/>
        </c:dLbls>
        <c:marker val="1"/>
        <c:smooth val="0"/>
        <c:axId val="1897137792"/>
        <c:axId val="1897138624"/>
      </c:lineChart>
      <c:catAx>
        <c:axId val="189713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138624"/>
        <c:crosses val="autoZero"/>
        <c:auto val="1"/>
        <c:lblAlgn val="ctr"/>
        <c:lblOffset val="100"/>
        <c:noMultiLvlLbl val="0"/>
      </c:catAx>
      <c:valAx>
        <c:axId val="189713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1377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251459</xdr:colOff>
      <xdr:row>0</xdr:row>
      <xdr:rowOff>0</xdr:rowOff>
    </xdr:from>
    <xdr:ext cx="3797764" cy="870723"/>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624435" y="0"/>
          <a:ext cx="3797764" cy="870723"/>
        </a:xfrm>
        <a:prstGeom prst="rect">
          <a:avLst/>
        </a:prstGeom>
      </xdr:spPr>
    </xdr:pic>
    <xdr:clientData/>
  </xdr:oneCellAnchor>
  <xdr:twoCellAnchor editAs="oneCell">
    <xdr:from>
      <xdr:col>3</xdr:col>
      <xdr:colOff>499532</xdr:colOff>
      <xdr:row>35</xdr:row>
      <xdr:rowOff>143941</xdr:rowOff>
    </xdr:from>
    <xdr:to>
      <xdr:col>10</xdr:col>
      <xdr:colOff>384243</xdr:colOff>
      <xdr:row>55</xdr:row>
      <xdr:rowOff>125723</xdr:rowOff>
    </xdr:to>
    <xdr:pic>
      <xdr:nvPicPr>
        <xdr:cNvPr id="49" name="Picture 48" descr="5G Service-Based Architecture (SBA) - 5G NR - Medium">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5999" y="6993474"/>
          <a:ext cx="6793511" cy="3368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xdr:row>
      <xdr:rowOff>67727</xdr:rowOff>
    </xdr:from>
    <xdr:to>
      <xdr:col>2</xdr:col>
      <xdr:colOff>1275756</xdr:colOff>
      <xdr:row>25</xdr:row>
      <xdr:rowOff>109390</xdr:rowOff>
    </xdr:to>
    <xdr:grpSp>
      <xdr:nvGrpSpPr>
        <xdr:cNvPr id="50" name="Group 49">
          <a:extLst>
            <a:ext uri="{FF2B5EF4-FFF2-40B4-BE49-F238E27FC236}">
              <a16:creationId xmlns:a16="http://schemas.microsoft.com/office/drawing/2014/main" id="{00000000-0008-0000-0000-000032000000}"/>
            </a:ext>
          </a:extLst>
        </xdr:cNvPr>
        <xdr:cNvGrpSpPr/>
      </xdr:nvGrpSpPr>
      <xdr:grpSpPr>
        <a:xfrm>
          <a:off x="304800" y="2620427"/>
          <a:ext cx="6373536" cy="2716283"/>
          <a:chOff x="440437" y="1684018"/>
          <a:chExt cx="6364223" cy="2742530"/>
        </a:xfrm>
      </xdr:grpSpPr>
      <xdr:grpSp>
        <xdr:nvGrpSpPr>
          <xdr:cNvPr id="51" name="Group 50">
            <a:extLst>
              <a:ext uri="{FF2B5EF4-FFF2-40B4-BE49-F238E27FC236}">
                <a16:creationId xmlns:a16="http://schemas.microsoft.com/office/drawing/2014/main" id="{00000000-0008-0000-0000-000033000000}"/>
              </a:ext>
            </a:extLst>
          </xdr:cNvPr>
          <xdr:cNvGrpSpPr/>
        </xdr:nvGrpSpPr>
        <xdr:grpSpPr>
          <a:xfrm>
            <a:off x="2118360" y="2080260"/>
            <a:ext cx="4450080" cy="810593"/>
            <a:chOff x="1082040" y="2080260"/>
            <a:chExt cx="4450080" cy="810593"/>
          </a:xfrm>
        </xdr:grpSpPr>
        <xdr:sp macro="" textlink="">
          <xdr:nvSpPr>
            <xdr:cNvPr id="63" name="Rectangle 62">
              <a:extLst>
                <a:ext uri="{FF2B5EF4-FFF2-40B4-BE49-F238E27FC236}">
                  <a16:creationId xmlns:a16="http://schemas.microsoft.com/office/drawing/2014/main" id="{00000000-0008-0000-0000-00003F000000}"/>
                </a:ext>
              </a:extLst>
            </xdr:cNvPr>
            <xdr:cNvSpPr/>
          </xdr:nvSpPr>
          <xdr:spPr>
            <a:xfrm>
              <a:off x="2293620" y="208026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P-GW</a:t>
              </a:r>
            </a:p>
          </xdr:txBody>
        </xdr:sp>
        <xdr:sp macro="" textlink="">
          <xdr:nvSpPr>
            <xdr:cNvPr id="64" name="Rectangle 63">
              <a:extLst>
                <a:ext uri="{FF2B5EF4-FFF2-40B4-BE49-F238E27FC236}">
                  <a16:creationId xmlns:a16="http://schemas.microsoft.com/office/drawing/2014/main" id="{00000000-0008-0000-0000-000040000000}"/>
                </a:ext>
              </a:extLst>
            </xdr:cNvPr>
            <xdr:cNvSpPr/>
          </xdr:nvSpPr>
          <xdr:spPr>
            <a:xfrm>
              <a:off x="2286000" y="259842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S-GW</a:t>
              </a:r>
            </a:p>
          </xdr:txBody>
        </xdr:sp>
        <xdr:sp macro="" textlink="">
          <xdr:nvSpPr>
            <xdr:cNvPr id="65" name="Rectangle 64">
              <a:extLst>
                <a:ext uri="{FF2B5EF4-FFF2-40B4-BE49-F238E27FC236}">
                  <a16:creationId xmlns:a16="http://schemas.microsoft.com/office/drawing/2014/main" id="{00000000-0008-0000-0000-000041000000}"/>
                </a:ext>
              </a:extLst>
            </xdr:cNvPr>
            <xdr:cNvSpPr/>
          </xdr:nvSpPr>
          <xdr:spPr>
            <a:xfrm>
              <a:off x="3474720" y="208026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PCRF</a:t>
              </a:r>
            </a:p>
          </xdr:txBody>
        </xdr:sp>
        <xdr:sp macro="" textlink="">
          <xdr:nvSpPr>
            <xdr:cNvPr id="66" name="Rectangle 65">
              <a:extLst>
                <a:ext uri="{FF2B5EF4-FFF2-40B4-BE49-F238E27FC236}">
                  <a16:creationId xmlns:a16="http://schemas.microsoft.com/office/drawing/2014/main" id="{00000000-0008-0000-0000-000042000000}"/>
                </a:ext>
              </a:extLst>
            </xdr:cNvPr>
            <xdr:cNvSpPr/>
          </xdr:nvSpPr>
          <xdr:spPr>
            <a:xfrm>
              <a:off x="3474720" y="259842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MME</a:t>
              </a:r>
            </a:p>
          </xdr:txBody>
        </xdr:sp>
        <xdr:sp macro="" textlink="">
          <xdr:nvSpPr>
            <xdr:cNvPr id="67" name="Rectangle 66">
              <a:extLst>
                <a:ext uri="{FF2B5EF4-FFF2-40B4-BE49-F238E27FC236}">
                  <a16:creationId xmlns:a16="http://schemas.microsoft.com/office/drawing/2014/main" id="{00000000-0008-0000-0000-000043000000}"/>
                </a:ext>
              </a:extLst>
            </xdr:cNvPr>
            <xdr:cNvSpPr/>
          </xdr:nvSpPr>
          <xdr:spPr>
            <a:xfrm>
              <a:off x="4701540" y="259842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HSS</a:t>
              </a:r>
            </a:p>
          </xdr:txBody>
        </xdr:sp>
        <xdr:sp macro="" textlink="">
          <xdr:nvSpPr>
            <xdr:cNvPr id="68" name="Rectangle 67">
              <a:extLst>
                <a:ext uri="{FF2B5EF4-FFF2-40B4-BE49-F238E27FC236}">
                  <a16:creationId xmlns:a16="http://schemas.microsoft.com/office/drawing/2014/main" id="{00000000-0008-0000-0000-000044000000}"/>
                </a:ext>
              </a:extLst>
            </xdr:cNvPr>
            <xdr:cNvSpPr/>
          </xdr:nvSpPr>
          <xdr:spPr>
            <a:xfrm>
              <a:off x="1082040" y="208026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TDF</a:t>
              </a:r>
            </a:p>
          </xdr:txBody>
        </xdr:sp>
        <xdr:cxnSp macro="">
          <xdr:nvCxnSpPr>
            <xdr:cNvPr id="69" name="Straight Connector 68">
              <a:extLst>
                <a:ext uri="{FF2B5EF4-FFF2-40B4-BE49-F238E27FC236}">
                  <a16:creationId xmlns:a16="http://schemas.microsoft.com/office/drawing/2014/main" id="{00000000-0008-0000-0000-000045000000}"/>
                </a:ext>
              </a:extLst>
            </xdr:cNvPr>
            <xdr:cNvCxnSpPr>
              <a:stCxn id="68" idx="3"/>
              <a:endCxn id="63" idx="1"/>
            </xdr:cNvCxnSpPr>
          </xdr:nvCxnSpPr>
          <xdr:spPr>
            <a:xfrm>
              <a:off x="1912620" y="2226477"/>
              <a:ext cx="38100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a:extLst>
                <a:ext uri="{FF2B5EF4-FFF2-40B4-BE49-F238E27FC236}">
                  <a16:creationId xmlns:a16="http://schemas.microsoft.com/office/drawing/2014/main" id="{00000000-0008-0000-0000-000046000000}"/>
                </a:ext>
              </a:extLst>
            </xdr:cNvPr>
            <xdr:cNvCxnSpPr>
              <a:stCxn id="63" idx="3"/>
              <a:endCxn id="65" idx="1"/>
            </xdr:cNvCxnSpPr>
          </xdr:nvCxnSpPr>
          <xdr:spPr>
            <a:xfrm>
              <a:off x="3124200" y="2226477"/>
              <a:ext cx="35052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00000000-0008-0000-0000-000047000000}"/>
                </a:ext>
              </a:extLst>
            </xdr:cNvPr>
            <xdr:cNvCxnSpPr>
              <a:stCxn id="63" idx="2"/>
              <a:endCxn id="64" idx="0"/>
            </xdr:cNvCxnSpPr>
          </xdr:nvCxnSpPr>
          <xdr:spPr>
            <a:xfrm flipH="1">
              <a:off x="2701290" y="2372693"/>
              <a:ext cx="7620" cy="22572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00000000-0008-0000-0000-000048000000}"/>
                </a:ext>
              </a:extLst>
            </xdr:cNvPr>
            <xdr:cNvCxnSpPr>
              <a:stCxn id="64" idx="3"/>
              <a:endCxn id="66" idx="1"/>
            </xdr:cNvCxnSpPr>
          </xdr:nvCxnSpPr>
          <xdr:spPr>
            <a:xfrm>
              <a:off x="3116580" y="2744637"/>
              <a:ext cx="35814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00000000-0008-0000-0000-000049000000}"/>
                </a:ext>
              </a:extLst>
            </xdr:cNvPr>
            <xdr:cNvCxnSpPr>
              <a:stCxn id="66" idx="3"/>
              <a:endCxn id="67" idx="1"/>
            </xdr:cNvCxnSpPr>
          </xdr:nvCxnSpPr>
          <xdr:spPr>
            <a:xfrm>
              <a:off x="4305300" y="2744637"/>
              <a:ext cx="396240" cy="0"/>
            </a:xfrm>
            <a:prstGeom prst="line">
              <a:avLst/>
            </a:prstGeom>
          </xdr:spPr>
          <xdr:style>
            <a:lnRef idx="1">
              <a:schemeClr val="accent1"/>
            </a:lnRef>
            <a:fillRef idx="0">
              <a:schemeClr val="accent1"/>
            </a:fillRef>
            <a:effectRef idx="0">
              <a:schemeClr val="accent1"/>
            </a:effectRef>
            <a:fontRef idx="minor">
              <a:schemeClr val="tx1"/>
            </a:fontRef>
          </xdr:style>
        </xdr:cxnSp>
      </xdr:grpSp>
      <xdr:grpSp>
        <xdr:nvGrpSpPr>
          <xdr:cNvPr id="52" name="Group 51">
            <a:extLst>
              <a:ext uri="{FF2B5EF4-FFF2-40B4-BE49-F238E27FC236}">
                <a16:creationId xmlns:a16="http://schemas.microsoft.com/office/drawing/2014/main" id="{00000000-0008-0000-0000-000034000000}"/>
              </a:ext>
            </a:extLst>
          </xdr:cNvPr>
          <xdr:cNvGrpSpPr/>
        </xdr:nvGrpSpPr>
        <xdr:grpSpPr>
          <a:xfrm>
            <a:off x="3900426" y="3281004"/>
            <a:ext cx="876733" cy="1145544"/>
            <a:chOff x="3313686" y="3281004"/>
            <a:chExt cx="876733" cy="1145544"/>
          </a:xfrm>
        </xdr:grpSpPr>
        <xdr:sp macro="" textlink="">
          <xdr:nvSpPr>
            <xdr:cNvPr id="60" name="Isosceles Triangle 59">
              <a:extLst>
                <a:ext uri="{FF2B5EF4-FFF2-40B4-BE49-F238E27FC236}">
                  <a16:creationId xmlns:a16="http://schemas.microsoft.com/office/drawing/2014/main" id="{00000000-0008-0000-0000-00003C000000}"/>
                </a:ext>
              </a:extLst>
            </xdr:cNvPr>
            <xdr:cNvSpPr/>
          </xdr:nvSpPr>
          <xdr:spPr>
            <a:xfrm>
              <a:off x="3622213" y="3281004"/>
              <a:ext cx="250614" cy="474133"/>
            </a:xfrm>
            <a:prstGeom prst="triangle">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61" name="TextBox 24">
              <a:extLst>
                <a:ext uri="{FF2B5EF4-FFF2-40B4-BE49-F238E27FC236}">
                  <a16:creationId xmlns:a16="http://schemas.microsoft.com/office/drawing/2014/main" id="{00000000-0008-0000-0000-00003D000000}"/>
                </a:ext>
              </a:extLst>
            </xdr:cNvPr>
            <xdr:cNvSpPr txBox="1"/>
          </xdr:nvSpPr>
          <xdr:spPr>
            <a:xfrm>
              <a:off x="3313686" y="3722966"/>
              <a:ext cx="876733" cy="276999"/>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1200"/>
                <a:t>eNodeB</a:t>
              </a:r>
            </a:p>
          </xdr:txBody>
        </xdr:sp>
        <xdr:pic>
          <xdr:nvPicPr>
            <xdr:cNvPr id="62" name="Picture 61" descr="Mobile phone icon-1578416105 | Free SV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3593174" y="4123267"/>
              <a:ext cx="307777" cy="303281"/>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53" name="Straight Connector 52">
            <a:extLst>
              <a:ext uri="{FF2B5EF4-FFF2-40B4-BE49-F238E27FC236}">
                <a16:creationId xmlns:a16="http://schemas.microsoft.com/office/drawing/2014/main" id="{00000000-0008-0000-0000-000035000000}"/>
              </a:ext>
            </a:extLst>
          </xdr:cNvPr>
          <xdr:cNvCxnSpPr>
            <a:stCxn id="60" idx="0"/>
            <a:endCxn id="66" idx="2"/>
          </xdr:cNvCxnSpPr>
        </xdr:nvCxnSpPr>
        <xdr:spPr>
          <a:xfrm flipV="1">
            <a:off x="4334260" y="2890853"/>
            <a:ext cx="592070" cy="39015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00000000-0008-0000-0000-000036000000}"/>
              </a:ext>
            </a:extLst>
          </xdr:cNvPr>
          <xdr:cNvCxnSpPr>
            <a:stCxn id="60" idx="0"/>
            <a:endCxn id="64" idx="2"/>
          </xdr:cNvCxnSpPr>
        </xdr:nvCxnSpPr>
        <xdr:spPr>
          <a:xfrm flipH="1" flipV="1">
            <a:off x="3737610" y="2890853"/>
            <a:ext cx="596650" cy="390151"/>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55" name="Cloud 54">
            <a:extLst>
              <a:ext uri="{FF2B5EF4-FFF2-40B4-BE49-F238E27FC236}">
                <a16:creationId xmlns:a16="http://schemas.microsoft.com/office/drawing/2014/main" id="{00000000-0008-0000-0000-000037000000}"/>
              </a:ext>
            </a:extLst>
          </xdr:cNvPr>
          <xdr:cNvSpPr/>
        </xdr:nvSpPr>
        <xdr:spPr>
          <a:xfrm>
            <a:off x="440437" y="1706711"/>
            <a:ext cx="1365503" cy="1034966"/>
          </a:xfrm>
          <a:prstGeom prst="cloud">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Data Networks</a:t>
            </a:r>
          </a:p>
        </xdr:txBody>
      </xdr:sp>
      <xdr:cxnSp macro="">
        <xdr:nvCxnSpPr>
          <xdr:cNvPr id="56" name="Straight Connector 55">
            <a:extLst>
              <a:ext uri="{FF2B5EF4-FFF2-40B4-BE49-F238E27FC236}">
                <a16:creationId xmlns:a16="http://schemas.microsoft.com/office/drawing/2014/main" id="{00000000-0008-0000-0000-000038000000}"/>
              </a:ext>
            </a:extLst>
          </xdr:cNvPr>
          <xdr:cNvCxnSpPr>
            <a:stCxn id="55" idx="0"/>
            <a:endCxn id="68" idx="1"/>
          </xdr:cNvCxnSpPr>
        </xdr:nvCxnSpPr>
        <xdr:spPr>
          <a:xfrm>
            <a:off x="1804802" y="2224194"/>
            <a:ext cx="313558" cy="228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57" name="Rectangle 56">
            <a:extLst>
              <a:ext uri="{FF2B5EF4-FFF2-40B4-BE49-F238E27FC236}">
                <a16:creationId xmlns:a16="http://schemas.microsoft.com/office/drawing/2014/main" id="{00000000-0008-0000-0000-000039000000}"/>
              </a:ext>
            </a:extLst>
          </xdr:cNvPr>
          <xdr:cNvSpPr/>
        </xdr:nvSpPr>
        <xdr:spPr>
          <a:xfrm>
            <a:off x="1996440" y="1706711"/>
            <a:ext cx="4739640" cy="145099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58" name="Rectangle 57">
            <a:extLst>
              <a:ext uri="{FF2B5EF4-FFF2-40B4-BE49-F238E27FC236}">
                <a16:creationId xmlns:a16="http://schemas.microsoft.com/office/drawing/2014/main" id="{00000000-0008-0000-0000-00003A000000}"/>
              </a:ext>
            </a:extLst>
          </xdr:cNvPr>
          <xdr:cNvSpPr/>
        </xdr:nvSpPr>
        <xdr:spPr>
          <a:xfrm>
            <a:off x="4459567" y="1684018"/>
            <a:ext cx="2345093" cy="2766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b="1">
                <a:solidFill>
                  <a:schemeClr val="tx1"/>
                </a:solidFill>
              </a:rPr>
              <a:t>4G Evolved Packet Core</a:t>
            </a:r>
          </a:p>
        </xdr:txBody>
      </xdr:sp>
      <xdr:sp macro="" textlink="">
        <xdr:nvSpPr>
          <xdr:cNvPr id="59" name="TextBox 38">
            <a:extLst>
              <a:ext uri="{FF2B5EF4-FFF2-40B4-BE49-F238E27FC236}">
                <a16:creationId xmlns:a16="http://schemas.microsoft.com/office/drawing/2014/main" id="{00000000-0008-0000-0000-00003B000000}"/>
              </a:ext>
            </a:extLst>
          </xdr:cNvPr>
          <xdr:cNvSpPr txBox="1"/>
        </xdr:nvSpPr>
        <xdr:spPr>
          <a:xfrm>
            <a:off x="4373880" y="4142066"/>
            <a:ext cx="426139" cy="261610"/>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1100"/>
              <a:t>UE</a:t>
            </a:r>
          </a:p>
        </xdr:txBody>
      </xdr:sp>
    </xdr:grpSp>
    <xdr:clientData/>
  </xdr:twoCellAnchor>
  <xdr:twoCellAnchor>
    <xdr:from>
      <xdr:col>2</xdr:col>
      <xdr:colOff>1371603</xdr:colOff>
      <xdr:row>11</xdr:row>
      <xdr:rowOff>160864</xdr:rowOff>
    </xdr:from>
    <xdr:to>
      <xdr:col>2</xdr:col>
      <xdr:colOff>2552703</xdr:colOff>
      <xdr:row>15</xdr:row>
      <xdr:rowOff>102443</xdr:rowOff>
    </xdr:to>
    <xdr:sp macro="" textlink="">
      <xdr:nvSpPr>
        <xdr:cNvPr id="75" name="Arrow: Right 74">
          <a:extLst>
            <a:ext uri="{FF2B5EF4-FFF2-40B4-BE49-F238E27FC236}">
              <a16:creationId xmlns:a16="http://schemas.microsoft.com/office/drawing/2014/main" id="{00000000-0008-0000-0000-00004B000000}"/>
            </a:ext>
          </a:extLst>
        </xdr:cNvPr>
        <xdr:cNvSpPr/>
      </xdr:nvSpPr>
      <xdr:spPr>
        <a:xfrm>
          <a:off x="6764870" y="2954864"/>
          <a:ext cx="1181100" cy="610446"/>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clientData/>
  </xdr:twoCellAnchor>
  <xdr:twoCellAnchor>
    <xdr:from>
      <xdr:col>3</xdr:col>
      <xdr:colOff>0</xdr:colOff>
      <xdr:row>9</xdr:row>
      <xdr:rowOff>8465</xdr:rowOff>
    </xdr:from>
    <xdr:to>
      <xdr:col>10</xdr:col>
      <xdr:colOff>255523</xdr:colOff>
      <xdr:row>25</xdr:row>
      <xdr:rowOff>27435</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8145780" y="2561165"/>
          <a:ext cx="7204963" cy="2693590"/>
          <a:chOff x="440437" y="1706711"/>
          <a:chExt cx="7164323" cy="2719837"/>
        </a:xfrm>
      </xdr:grpSpPr>
      <xdr:sp macro="" textlink="">
        <xdr:nvSpPr>
          <xdr:cNvPr id="30" name="Rectangle 29">
            <a:extLst>
              <a:ext uri="{FF2B5EF4-FFF2-40B4-BE49-F238E27FC236}">
                <a16:creationId xmlns:a16="http://schemas.microsoft.com/office/drawing/2014/main" id="{00000000-0008-0000-0000-00001E000000}"/>
              </a:ext>
            </a:extLst>
          </xdr:cNvPr>
          <xdr:cNvSpPr/>
        </xdr:nvSpPr>
        <xdr:spPr>
          <a:xfrm>
            <a:off x="3329939" y="2080260"/>
            <a:ext cx="879013"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P-GW-U</a:t>
            </a:r>
          </a:p>
        </xdr:txBody>
      </xdr:sp>
      <xdr:sp macro="" textlink="">
        <xdr:nvSpPr>
          <xdr:cNvPr id="31" name="Rectangle 30">
            <a:extLst>
              <a:ext uri="{FF2B5EF4-FFF2-40B4-BE49-F238E27FC236}">
                <a16:creationId xmlns:a16="http://schemas.microsoft.com/office/drawing/2014/main" id="{00000000-0008-0000-0000-00001F000000}"/>
              </a:ext>
            </a:extLst>
          </xdr:cNvPr>
          <xdr:cNvSpPr/>
        </xdr:nvSpPr>
        <xdr:spPr>
          <a:xfrm>
            <a:off x="3322320" y="2598420"/>
            <a:ext cx="886632"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S-GW-U</a:t>
            </a:r>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a:off x="5570220" y="208026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PCRF</a:t>
            </a:r>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a:off x="5570220" y="259842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MME</a:t>
            </a:r>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a:off x="6673764" y="2598420"/>
            <a:ext cx="877074"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HSS</a:t>
            </a:r>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a:off x="2118360" y="208026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TDF-U</a:t>
            </a:r>
          </a:p>
        </xdr:txBody>
      </xdr:sp>
      <xdr:cxnSp macro="">
        <xdr:nvCxnSpPr>
          <xdr:cNvPr id="36" name="Straight Connector 35">
            <a:extLst>
              <a:ext uri="{FF2B5EF4-FFF2-40B4-BE49-F238E27FC236}">
                <a16:creationId xmlns:a16="http://schemas.microsoft.com/office/drawing/2014/main" id="{00000000-0008-0000-0000-000024000000}"/>
              </a:ext>
            </a:extLst>
          </xdr:cNvPr>
          <xdr:cNvCxnSpPr>
            <a:cxnSpLocks/>
            <a:stCxn id="35" idx="3"/>
            <a:endCxn id="30" idx="1"/>
          </xdr:cNvCxnSpPr>
        </xdr:nvCxnSpPr>
        <xdr:spPr>
          <a:xfrm>
            <a:off x="2948940" y="2226477"/>
            <a:ext cx="38099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00000000-0008-0000-0000-000025000000}"/>
              </a:ext>
            </a:extLst>
          </xdr:cNvPr>
          <xdr:cNvCxnSpPr>
            <a:cxnSpLocks/>
            <a:stCxn id="30" idx="3"/>
            <a:endCxn id="32" idx="1"/>
          </xdr:cNvCxnSpPr>
        </xdr:nvCxnSpPr>
        <xdr:spPr>
          <a:xfrm>
            <a:off x="4208952" y="2226477"/>
            <a:ext cx="1361268"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00000000-0008-0000-0000-000026000000}"/>
              </a:ext>
            </a:extLst>
          </xdr:cNvPr>
          <xdr:cNvCxnSpPr>
            <a:cxnSpLocks/>
            <a:stCxn id="30" idx="2"/>
            <a:endCxn id="31" idx="0"/>
          </xdr:cNvCxnSpPr>
        </xdr:nvCxnSpPr>
        <xdr:spPr>
          <a:xfrm flipH="1">
            <a:off x="3765636" y="2372693"/>
            <a:ext cx="3810" cy="22572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00000000-0008-0000-0000-000027000000}"/>
              </a:ext>
            </a:extLst>
          </xdr:cNvPr>
          <xdr:cNvCxnSpPr>
            <a:cxnSpLocks/>
            <a:stCxn id="31" idx="3"/>
            <a:endCxn id="33" idx="1"/>
          </xdr:cNvCxnSpPr>
        </xdr:nvCxnSpPr>
        <xdr:spPr>
          <a:xfrm>
            <a:off x="4208952" y="2744637"/>
            <a:ext cx="1361268"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0000000-0008-0000-0000-000028000000}"/>
              </a:ext>
            </a:extLst>
          </xdr:cNvPr>
          <xdr:cNvCxnSpPr>
            <a:cxnSpLocks/>
            <a:stCxn id="33" idx="3"/>
            <a:endCxn id="34" idx="1"/>
          </xdr:cNvCxnSpPr>
        </xdr:nvCxnSpPr>
        <xdr:spPr>
          <a:xfrm>
            <a:off x="6400800" y="2744637"/>
            <a:ext cx="272964"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41" name="Group 40">
            <a:extLst>
              <a:ext uri="{FF2B5EF4-FFF2-40B4-BE49-F238E27FC236}">
                <a16:creationId xmlns:a16="http://schemas.microsoft.com/office/drawing/2014/main" id="{00000000-0008-0000-0000-000029000000}"/>
              </a:ext>
            </a:extLst>
          </xdr:cNvPr>
          <xdr:cNvGrpSpPr/>
        </xdr:nvGrpSpPr>
        <xdr:grpSpPr>
          <a:xfrm>
            <a:off x="3900426" y="3281004"/>
            <a:ext cx="876733" cy="1145544"/>
            <a:chOff x="3313686" y="3281004"/>
            <a:chExt cx="876733" cy="1145544"/>
          </a:xfrm>
        </xdr:grpSpPr>
        <xdr:sp macro="" textlink="">
          <xdr:nvSpPr>
            <xdr:cNvPr id="89" name="Isosceles Triangle 88">
              <a:extLst>
                <a:ext uri="{FF2B5EF4-FFF2-40B4-BE49-F238E27FC236}">
                  <a16:creationId xmlns:a16="http://schemas.microsoft.com/office/drawing/2014/main" id="{00000000-0008-0000-0000-000059000000}"/>
                </a:ext>
              </a:extLst>
            </xdr:cNvPr>
            <xdr:cNvSpPr/>
          </xdr:nvSpPr>
          <xdr:spPr>
            <a:xfrm>
              <a:off x="3622213" y="3281004"/>
              <a:ext cx="250614" cy="474133"/>
            </a:xfrm>
            <a:prstGeom prst="triangle">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90" name="TextBox 24">
              <a:extLst>
                <a:ext uri="{FF2B5EF4-FFF2-40B4-BE49-F238E27FC236}">
                  <a16:creationId xmlns:a16="http://schemas.microsoft.com/office/drawing/2014/main" id="{00000000-0008-0000-0000-00005A000000}"/>
                </a:ext>
              </a:extLst>
            </xdr:cNvPr>
            <xdr:cNvSpPr txBox="1"/>
          </xdr:nvSpPr>
          <xdr:spPr>
            <a:xfrm>
              <a:off x="3313686" y="3722966"/>
              <a:ext cx="876733" cy="276999"/>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1200"/>
                <a:t>eNodeB</a:t>
              </a:r>
            </a:p>
          </xdr:txBody>
        </xdr:sp>
        <xdr:pic>
          <xdr:nvPicPr>
            <xdr:cNvPr id="91" name="Picture 90" descr="Mobile phone icon-1578416105 | Free SVG">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3593174" y="4123267"/>
              <a:ext cx="307777" cy="303281"/>
            </a:xfrm>
            <a:prstGeom prst="rect">
              <a:avLst/>
            </a:prstGeom>
            <a:noFill/>
            <a:extLst>
              <a:ext uri="{909E8E84-426E-40DD-AFC4-6F175D3DCCD1}">
                <a14:hiddenFill xmlns:a14="http://schemas.microsoft.com/office/drawing/2010/main">
                  <a:solidFill>
                    <a:srgbClr val="FFFFFF"/>
                  </a:solidFill>
                </a14:hiddenFill>
              </a:ext>
            </a:extLst>
          </xdr:spPr>
        </xdr:pic>
      </xdr:grpSp>
      <xdr:cxnSp macro="">
        <xdr:nvCxnSpPr>
          <xdr:cNvPr id="42" name="Straight Connector 41">
            <a:extLst>
              <a:ext uri="{FF2B5EF4-FFF2-40B4-BE49-F238E27FC236}">
                <a16:creationId xmlns:a16="http://schemas.microsoft.com/office/drawing/2014/main" id="{00000000-0008-0000-0000-00002A000000}"/>
              </a:ext>
            </a:extLst>
          </xdr:cNvPr>
          <xdr:cNvCxnSpPr>
            <a:stCxn id="89" idx="0"/>
            <a:endCxn id="33" idx="2"/>
          </xdr:cNvCxnSpPr>
        </xdr:nvCxnSpPr>
        <xdr:spPr>
          <a:xfrm flipV="1">
            <a:off x="4334260" y="2890853"/>
            <a:ext cx="1651250" cy="39015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00000000-0008-0000-0000-00002B000000}"/>
              </a:ext>
            </a:extLst>
          </xdr:cNvPr>
          <xdr:cNvCxnSpPr>
            <a:cxnSpLocks/>
            <a:stCxn id="89" idx="0"/>
            <a:endCxn id="31" idx="2"/>
          </xdr:cNvCxnSpPr>
        </xdr:nvCxnSpPr>
        <xdr:spPr>
          <a:xfrm flipH="1" flipV="1">
            <a:off x="3765636" y="2890853"/>
            <a:ext cx="568624" cy="390151"/>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4" name="Cloud 43">
            <a:extLst>
              <a:ext uri="{FF2B5EF4-FFF2-40B4-BE49-F238E27FC236}">
                <a16:creationId xmlns:a16="http://schemas.microsoft.com/office/drawing/2014/main" id="{00000000-0008-0000-0000-00002C000000}"/>
              </a:ext>
            </a:extLst>
          </xdr:cNvPr>
          <xdr:cNvSpPr/>
        </xdr:nvSpPr>
        <xdr:spPr>
          <a:xfrm>
            <a:off x="440437" y="1706711"/>
            <a:ext cx="1365503" cy="1034966"/>
          </a:xfrm>
          <a:prstGeom prst="cloud">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Data IP Network</a:t>
            </a:r>
          </a:p>
        </xdr:txBody>
      </xdr:sp>
      <xdr:cxnSp macro="">
        <xdr:nvCxnSpPr>
          <xdr:cNvPr id="45" name="Straight Connector 44">
            <a:extLst>
              <a:ext uri="{FF2B5EF4-FFF2-40B4-BE49-F238E27FC236}">
                <a16:creationId xmlns:a16="http://schemas.microsoft.com/office/drawing/2014/main" id="{00000000-0008-0000-0000-00002D000000}"/>
              </a:ext>
            </a:extLst>
          </xdr:cNvPr>
          <xdr:cNvCxnSpPr>
            <a:stCxn id="44" idx="0"/>
            <a:endCxn id="35" idx="1"/>
          </xdr:cNvCxnSpPr>
        </xdr:nvCxnSpPr>
        <xdr:spPr>
          <a:xfrm>
            <a:off x="1804802" y="2224194"/>
            <a:ext cx="313558" cy="228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6" name="Rectangle 45">
            <a:extLst>
              <a:ext uri="{FF2B5EF4-FFF2-40B4-BE49-F238E27FC236}">
                <a16:creationId xmlns:a16="http://schemas.microsoft.com/office/drawing/2014/main" id="{00000000-0008-0000-0000-00002E000000}"/>
              </a:ext>
            </a:extLst>
          </xdr:cNvPr>
          <xdr:cNvSpPr/>
        </xdr:nvSpPr>
        <xdr:spPr>
          <a:xfrm>
            <a:off x="1996440" y="1706711"/>
            <a:ext cx="5608320" cy="145099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47" name="TextBox 38">
            <a:extLst>
              <a:ext uri="{FF2B5EF4-FFF2-40B4-BE49-F238E27FC236}">
                <a16:creationId xmlns:a16="http://schemas.microsoft.com/office/drawing/2014/main" id="{00000000-0008-0000-0000-00002F000000}"/>
              </a:ext>
            </a:extLst>
          </xdr:cNvPr>
          <xdr:cNvSpPr txBox="1"/>
        </xdr:nvSpPr>
        <xdr:spPr>
          <a:xfrm>
            <a:off x="4373880" y="4142066"/>
            <a:ext cx="426139" cy="261610"/>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1100"/>
              <a:t>UE</a:t>
            </a:r>
          </a:p>
        </xdr:txBody>
      </xdr:sp>
      <xdr:sp macro="" textlink="">
        <xdr:nvSpPr>
          <xdr:cNvPr id="48" name="Rectangle 47">
            <a:extLst>
              <a:ext uri="{FF2B5EF4-FFF2-40B4-BE49-F238E27FC236}">
                <a16:creationId xmlns:a16="http://schemas.microsoft.com/office/drawing/2014/main" id="{00000000-0008-0000-0000-000030000000}"/>
              </a:ext>
            </a:extLst>
          </xdr:cNvPr>
          <xdr:cNvSpPr/>
        </xdr:nvSpPr>
        <xdr:spPr>
          <a:xfrm>
            <a:off x="2118360" y="2583180"/>
            <a:ext cx="830580"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TDF-C</a:t>
            </a:r>
          </a:p>
        </xdr:txBody>
      </xdr:sp>
      <xdr:sp macro="" textlink="">
        <xdr:nvSpPr>
          <xdr:cNvPr id="74" name="Rectangle 73">
            <a:extLst>
              <a:ext uri="{FF2B5EF4-FFF2-40B4-BE49-F238E27FC236}">
                <a16:creationId xmlns:a16="http://schemas.microsoft.com/office/drawing/2014/main" id="{00000000-0008-0000-0000-00004A000000}"/>
              </a:ext>
            </a:extLst>
          </xdr:cNvPr>
          <xdr:cNvSpPr/>
        </xdr:nvSpPr>
        <xdr:spPr>
          <a:xfrm>
            <a:off x="4457699" y="2080260"/>
            <a:ext cx="879013"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P-GW-C</a:t>
            </a:r>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a:off x="4457700" y="2598420"/>
            <a:ext cx="886632" cy="29243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a:t>S-GW-C</a:t>
            </a:r>
          </a:p>
        </xdr:txBody>
      </xdr:sp>
      <xdr:cxnSp macro="">
        <xdr:nvCxnSpPr>
          <xdr:cNvPr id="77" name="Straight Connector 76">
            <a:extLst>
              <a:ext uri="{FF2B5EF4-FFF2-40B4-BE49-F238E27FC236}">
                <a16:creationId xmlns:a16="http://schemas.microsoft.com/office/drawing/2014/main" id="{00000000-0008-0000-0000-00004D000000}"/>
              </a:ext>
            </a:extLst>
          </xdr:cNvPr>
          <xdr:cNvCxnSpPr>
            <a:stCxn id="35" idx="2"/>
            <a:endCxn id="48" idx="0"/>
          </xdr:cNvCxnSpPr>
        </xdr:nvCxnSpPr>
        <xdr:spPr>
          <a:xfrm>
            <a:off x="2533650" y="2372693"/>
            <a:ext cx="0" cy="21048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a:extLst>
              <a:ext uri="{FF2B5EF4-FFF2-40B4-BE49-F238E27FC236}">
                <a16:creationId xmlns:a16="http://schemas.microsoft.com/office/drawing/2014/main" id="{00000000-0008-0000-0000-00004E000000}"/>
              </a:ext>
            </a:extLst>
          </xdr:cNvPr>
          <xdr:cNvCxnSpPr>
            <a:cxnSpLocks/>
            <a:stCxn id="74" idx="2"/>
            <a:endCxn id="76" idx="0"/>
          </xdr:cNvCxnSpPr>
        </xdr:nvCxnSpPr>
        <xdr:spPr>
          <a:xfrm>
            <a:off x="4897206" y="2372693"/>
            <a:ext cx="3810" cy="22572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79" name="TextBox 43">
            <a:extLst>
              <a:ext uri="{FF2B5EF4-FFF2-40B4-BE49-F238E27FC236}">
                <a16:creationId xmlns:a16="http://schemas.microsoft.com/office/drawing/2014/main" id="{00000000-0008-0000-0000-00004F000000}"/>
              </a:ext>
            </a:extLst>
          </xdr:cNvPr>
          <xdr:cNvSpPr txBox="1"/>
        </xdr:nvSpPr>
        <xdr:spPr>
          <a:xfrm>
            <a:off x="1744980" y="201608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SGi</a:t>
            </a:r>
          </a:p>
        </xdr:txBody>
      </xdr:sp>
      <xdr:sp macro="" textlink="">
        <xdr:nvSpPr>
          <xdr:cNvPr id="80" name="TextBox 44">
            <a:extLst>
              <a:ext uri="{FF2B5EF4-FFF2-40B4-BE49-F238E27FC236}">
                <a16:creationId xmlns:a16="http://schemas.microsoft.com/office/drawing/2014/main" id="{00000000-0008-0000-0000-000050000000}"/>
              </a:ext>
            </a:extLst>
          </xdr:cNvPr>
          <xdr:cNvSpPr txBox="1"/>
        </xdr:nvSpPr>
        <xdr:spPr>
          <a:xfrm>
            <a:off x="2933700" y="201608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SGi</a:t>
            </a:r>
          </a:p>
        </xdr:txBody>
      </xdr:sp>
      <xdr:sp macro="" textlink="">
        <xdr:nvSpPr>
          <xdr:cNvPr id="81" name="TextBox 45">
            <a:extLst>
              <a:ext uri="{FF2B5EF4-FFF2-40B4-BE49-F238E27FC236}">
                <a16:creationId xmlns:a16="http://schemas.microsoft.com/office/drawing/2014/main" id="{00000000-0008-0000-0000-000051000000}"/>
              </a:ext>
            </a:extLst>
          </xdr:cNvPr>
          <xdr:cNvSpPr txBox="1"/>
        </xdr:nvSpPr>
        <xdr:spPr>
          <a:xfrm>
            <a:off x="2446020" y="235898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Sxc</a:t>
            </a:r>
          </a:p>
        </xdr:txBody>
      </xdr:sp>
      <xdr:sp macro="" textlink="">
        <xdr:nvSpPr>
          <xdr:cNvPr id="82" name="TextBox 46">
            <a:extLst>
              <a:ext uri="{FF2B5EF4-FFF2-40B4-BE49-F238E27FC236}">
                <a16:creationId xmlns:a16="http://schemas.microsoft.com/office/drawing/2014/main" id="{00000000-0008-0000-0000-000052000000}"/>
              </a:ext>
            </a:extLst>
          </xdr:cNvPr>
          <xdr:cNvSpPr txBox="1"/>
        </xdr:nvSpPr>
        <xdr:spPr>
          <a:xfrm>
            <a:off x="3695700" y="2381846"/>
            <a:ext cx="647700"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S5/S8-U</a:t>
            </a:r>
          </a:p>
        </xdr:txBody>
      </xdr:sp>
      <xdr:sp macro="" textlink="">
        <xdr:nvSpPr>
          <xdr:cNvPr id="83" name="TextBox 47">
            <a:extLst>
              <a:ext uri="{FF2B5EF4-FFF2-40B4-BE49-F238E27FC236}">
                <a16:creationId xmlns:a16="http://schemas.microsoft.com/office/drawing/2014/main" id="{00000000-0008-0000-0000-000053000000}"/>
              </a:ext>
            </a:extLst>
          </xdr:cNvPr>
          <xdr:cNvSpPr txBox="1"/>
        </xdr:nvSpPr>
        <xdr:spPr>
          <a:xfrm>
            <a:off x="4815840" y="2374226"/>
            <a:ext cx="662940"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S5/S8-C</a:t>
            </a:r>
          </a:p>
        </xdr:txBody>
      </xdr:sp>
      <xdr:sp macro="" textlink="">
        <xdr:nvSpPr>
          <xdr:cNvPr id="84" name="TextBox 48">
            <a:extLst>
              <a:ext uri="{FF2B5EF4-FFF2-40B4-BE49-F238E27FC236}">
                <a16:creationId xmlns:a16="http://schemas.microsoft.com/office/drawing/2014/main" id="{00000000-0008-0000-0000-000054000000}"/>
              </a:ext>
            </a:extLst>
          </xdr:cNvPr>
          <xdr:cNvSpPr txBox="1"/>
        </xdr:nvSpPr>
        <xdr:spPr>
          <a:xfrm>
            <a:off x="4122420" y="202370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Sxb</a:t>
            </a:r>
          </a:p>
        </xdr:txBody>
      </xdr:sp>
      <xdr:sp macro="" textlink="">
        <xdr:nvSpPr>
          <xdr:cNvPr id="85" name="TextBox 49">
            <a:extLst>
              <a:ext uri="{FF2B5EF4-FFF2-40B4-BE49-F238E27FC236}">
                <a16:creationId xmlns:a16="http://schemas.microsoft.com/office/drawing/2014/main" id="{00000000-0008-0000-0000-000055000000}"/>
              </a:ext>
            </a:extLst>
          </xdr:cNvPr>
          <xdr:cNvSpPr txBox="1"/>
        </xdr:nvSpPr>
        <xdr:spPr>
          <a:xfrm>
            <a:off x="4114800" y="254948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Sxa</a:t>
            </a:r>
          </a:p>
        </xdr:txBody>
      </xdr:sp>
      <xdr:sp macro="" textlink="">
        <xdr:nvSpPr>
          <xdr:cNvPr id="86" name="TextBox 50">
            <a:extLst>
              <a:ext uri="{FF2B5EF4-FFF2-40B4-BE49-F238E27FC236}">
                <a16:creationId xmlns:a16="http://schemas.microsoft.com/office/drawing/2014/main" id="{00000000-0008-0000-0000-000056000000}"/>
              </a:ext>
            </a:extLst>
          </xdr:cNvPr>
          <xdr:cNvSpPr txBox="1"/>
        </xdr:nvSpPr>
        <xdr:spPr>
          <a:xfrm>
            <a:off x="5242560" y="203894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Gx</a:t>
            </a:r>
          </a:p>
        </xdr:txBody>
      </xdr:sp>
      <xdr:sp macro="" textlink="">
        <xdr:nvSpPr>
          <xdr:cNvPr id="87" name="TextBox 51">
            <a:extLst>
              <a:ext uri="{FF2B5EF4-FFF2-40B4-BE49-F238E27FC236}">
                <a16:creationId xmlns:a16="http://schemas.microsoft.com/office/drawing/2014/main" id="{00000000-0008-0000-0000-000057000000}"/>
              </a:ext>
            </a:extLst>
          </xdr:cNvPr>
          <xdr:cNvSpPr txBox="1"/>
        </xdr:nvSpPr>
        <xdr:spPr>
          <a:xfrm>
            <a:off x="5250180" y="255710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S11</a:t>
            </a:r>
          </a:p>
        </xdr:txBody>
      </xdr:sp>
      <xdr:sp macro="" textlink="">
        <xdr:nvSpPr>
          <xdr:cNvPr id="88" name="TextBox 52">
            <a:extLst>
              <a:ext uri="{FF2B5EF4-FFF2-40B4-BE49-F238E27FC236}">
                <a16:creationId xmlns:a16="http://schemas.microsoft.com/office/drawing/2014/main" id="{00000000-0008-0000-0000-000058000000}"/>
              </a:ext>
            </a:extLst>
          </xdr:cNvPr>
          <xdr:cNvSpPr txBox="1"/>
        </xdr:nvSpPr>
        <xdr:spPr>
          <a:xfrm>
            <a:off x="6332220" y="2564726"/>
            <a:ext cx="426139" cy="230832"/>
          </a:xfrm>
          <a:prstGeom prst="rect">
            <a:avLst/>
          </a:prstGeom>
          <a:noFill/>
        </xdr:spPr>
        <xdr:txBody>
          <a:bodyPr wrap="square" rtlCol="0">
            <a:spAutoFit/>
          </a:bodyPr>
          <a:lstStyle>
            <a:defPPr>
              <a:defRPr lang="bg-BG"/>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a:r>
              <a:rPr lang="en-US" sz="900"/>
              <a:t>S6a</a:t>
            </a:r>
          </a:p>
        </xdr:txBody>
      </xdr:sp>
    </xdr:grpSp>
    <xdr:clientData/>
  </xdr:twoCellAnchor>
  <xdr:twoCellAnchor>
    <xdr:from>
      <xdr:col>4</xdr:col>
      <xdr:colOff>488537</xdr:colOff>
      <xdr:row>26</xdr:row>
      <xdr:rowOff>53340</xdr:rowOff>
    </xdr:from>
    <xdr:to>
      <xdr:col>5</xdr:col>
      <xdr:colOff>463983</xdr:colOff>
      <xdr:row>33</xdr:row>
      <xdr:rowOff>49106</xdr:rowOff>
    </xdr:to>
    <xdr:sp macro="" textlink="">
      <xdr:nvSpPr>
        <xdr:cNvPr id="92" name="Arrow: Right 91">
          <a:extLst>
            <a:ext uri="{FF2B5EF4-FFF2-40B4-BE49-F238E27FC236}">
              <a16:creationId xmlns:a16="http://schemas.microsoft.com/office/drawing/2014/main" id="{00000000-0008-0000-0000-00005C000000}"/>
            </a:ext>
          </a:extLst>
        </xdr:cNvPr>
        <xdr:cNvSpPr/>
      </xdr:nvSpPr>
      <xdr:spPr>
        <a:xfrm rot="5400000">
          <a:off x="11438477" y="5664200"/>
          <a:ext cx="1181100" cy="610446"/>
        </a:xfrm>
        <a:prstGeom prst="right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clientData/>
  </xdr:twoCellAnchor>
  <xdr:twoCellAnchor>
    <xdr:from>
      <xdr:col>3</xdr:col>
      <xdr:colOff>1583266</xdr:colOff>
      <xdr:row>7</xdr:row>
      <xdr:rowOff>0</xdr:rowOff>
    </xdr:from>
    <xdr:to>
      <xdr:col>10</xdr:col>
      <xdr:colOff>220133</xdr:colOff>
      <xdr:row>7</xdr:row>
      <xdr:rowOff>276614</xdr:rowOff>
    </xdr:to>
    <xdr:sp macro="" textlink="">
      <xdr:nvSpPr>
        <xdr:cNvPr id="94" name="Rectangle 93">
          <a:extLst>
            <a:ext uri="{FF2B5EF4-FFF2-40B4-BE49-F238E27FC236}">
              <a16:creationId xmlns:a16="http://schemas.microsoft.com/office/drawing/2014/main" id="{00000000-0008-0000-0000-00005E000000}"/>
            </a:ext>
          </a:extLst>
        </xdr:cNvPr>
        <xdr:cNvSpPr/>
      </xdr:nvSpPr>
      <xdr:spPr>
        <a:xfrm>
          <a:off x="9719733" y="1896533"/>
          <a:ext cx="5545667" cy="2766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b="1">
              <a:solidFill>
                <a:schemeClr val="tx1"/>
              </a:solidFill>
            </a:rPr>
            <a:t>4G Evolved Packet Core after Control and User Plane Separation</a:t>
          </a:r>
        </a:p>
      </xdr:txBody>
    </xdr:sp>
    <xdr:clientData/>
  </xdr:twoCellAnchor>
  <xdr:twoCellAnchor>
    <xdr:from>
      <xdr:col>3</xdr:col>
      <xdr:colOff>1126067</xdr:colOff>
      <xdr:row>33</xdr:row>
      <xdr:rowOff>93127</xdr:rowOff>
    </xdr:from>
    <xdr:to>
      <xdr:col>9</xdr:col>
      <xdr:colOff>397934</xdr:colOff>
      <xdr:row>35</xdr:row>
      <xdr:rowOff>31075</xdr:rowOff>
    </xdr:to>
    <xdr:sp macro="" textlink="">
      <xdr:nvSpPr>
        <xdr:cNvPr id="96" name="Rectangle 95">
          <a:extLst>
            <a:ext uri="{FF2B5EF4-FFF2-40B4-BE49-F238E27FC236}">
              <a16:creationId xmlns:a16="http://schemas.microsoft.com/office/drawing/2014/main" id="{00000000-0008-0000-0000-000060000000}"/>
            </a:ext>
          </a:extLst>
        </xdr:cNvPr>
        <xdr:cNvSpPr/>
      </xdr:nvSpPr>
      <xdr:spPr>
        <a:xfrm>
          <a:off x="9262534" y="6603994"/>
          <a:ext cx="5545667" cy="2766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r>
            <a:rPr lang="en-US" b="1">
              <a:solidFill>
                <a:schemeClr val="tx1"/>
              </a:solidFill>
            </a:rPr>
            <a:t>5G Core Service-based</a:t>
          </a:r>
          <a:r>
            <a:rPr lang="en-US" b="1" baseline="0">
              <a:solidFill>
                <a:schemeClr val="tx1"/>
              </a:solidFill>
            </a:rPr>
            <a:t> Architecture</a:t>
          </a:r>
          <a:endParaRPr lang="en-US"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545486</xdr:colOff>
      <xdr:row>0</xdr:row>
      <xdr:rowOff>0</xdr:rowOff>
    </xdr:from>
    <xdr:ext cx="3795496" cy="851447"/>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982606" y="0"/>
          <a:ext cx="3795496" cy="851447"/>
        </a:xfrm>
        <a:prstGeom prst="rect">
          <a:avLst/>
        </a:prstGeom>
      </xdr:spPr>
    </xdr:pic>
    <xdr:clientData/>
  </xdr:oneCellAnchor>
  <xdr:twoCellAnchor editAs="oneCell">
    <xdr:from>
      <xdr:col>0</xdr:col>
      <xdr:colOff>296283</xdr:colOff>
      <xdr:row>39</xdr:row>
      <xdr:rowOff>81129</xdr:rowOff>
    </xdr:from>
    <xdr:to>
      <xdr:col>7</xdr:col>
      <xdr:colOff>540123</xdr:colOff>
      <xdr:row>59</xdr:row>
      <xdr:rowOff>35409</xdr:rowOff>
    </xdr:to>
    <xdr:graphicFrame macro="">
      <xdr:nvGraphicFramePr>
        <xdr:cNvPr id="4" name="Chart 3">
          <a:extLst>
            <a:ext uri="{FF2B5EF4-FFF2-40B4-BE49-F238E27FC236}">
              <a16:creationId xmlns:a16="http://schemas.microsoft.com/office/drawing/2014/main" id="{02887DA9-0EB8-46D6-81D2-1FEAFF2F7B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170796</xdr:colOff>
      <xdr:row>0</xdr:row>
      <xdr:rowOff>0</xdr:rowOff>
    </xdr:from>
    <xdr:ext cx="3807289" cy="843736"/>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334531" y="0"/>
          <a:ext cx="3807289" cy="843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38100</xdr:colOff>
      <xdr:row>10</xdr:row>
      <xdr:rowOff>114300</xdr:rowOff>
    </xdr:from>
    <xdr:to>
      <xdr:col>10</xdr:col>
      <xdr:colOff>495300</xdr:colOff>
      <xdr:row>19</xdr:row>
      <xdr:rowOff>57150</xdr:rowOff>
    </xdr:to>
    <xdr:grpSp>
      <xdr:nvGrpSpPr>
        <xdr:cNvPr id="2" name="Group 19">
          <a:extLst>
            <a:ext uri="{FF2B5EF4-FFF2-40B4-BE49-F238E27FC236}">
              <a16:creationId xmlns:a16="http://schemas.microsoft.com/office/drawing/2014/main" id="{00000000-0008-0000-0100-000002000000}"/>
            </a:ext>
          </a:extLst>
        </xdr:cNvPr>
        <xdr:cNvGrpSpPr>
          <a:grpSpLocks/>
        </xdr:cNvGrpSpPr>
      </xdr:nvGrpSpPr>
      <xdr:grpSpPr bwMode="auto">
        <a:xfrm>
          <a:off x="342900" y="2499360"/>
          <a:ext cx="6172200" cy="1451610"/>
          <a:chOff x="158" y="204"/>
          <a:chExt cx="624" cy="147"/>
        </a:xfrm>
      </xdr:grpSpPr>
      <xdr:sp macro="" textlink="">
        <xdr:nvSpPr>
          <xdr:cNvPr id="3" name="Text Box 9">
            <a:extLst>
              <a:ext uri="{FF2B5EF4-FFF2-40B4-BE49-F238E27FC236}">
                <a16:creationId xmlns:a16="http://schemas.microsoft.com/office/drawing/2014/main" id="{00000000-0008-0000-0100-000003000000}"/>
              </a:ext>
            </a:extLst>
          </xdr:cNvPr>
          <xdr:cNvSpPr txBox="1">
            <a:spLocks noChangeArrowheads="1"/>
          </xdr:cNvSpPr>
        </xdr:nvSpPr>
        <xdr:spPr bwMode="auto">
          <a:xfrm>
            <a:off x="162" y="214"/>
            <a:ext cx="137" cy="133"/>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20 years of worldwide service provider subscriber</a:t>
            </a:r>
            <a:r>
              <a:rPr lang="en-US" sz="1000" b="0" i="0" strike="noStrike" baseline="0">
                <a:solidFill>
                  <a:srgbClr val="000000"/>
                </a:solidFill>
                <a:latin typeface="Arial"/>
                <a:cs typeface="Arial"/>
              </a:rPr>
              <a:t> base</a:t>
            </a:r>
            <a:r>
              <a:rPr lang="en-US" sz="1000" b="0" i="0" strike="noStrike">
                <a:solidFill>
                  <a:srgbClr val="000000"/>
                </a:solidFill>
                <a:latin typeface="Arial"/>
                <a:cs typeface="Arial"/>
              </a:rPr>
              <a:t> + technology rollout patterns +</a:t>
            </a:r>
            <a:r>
              <a:rPr lang="en-US" sz="1000" b="0" i="0" strike="noStrike" baseline="0">
                <a:solidFill>
                  <a:srgbClr val="000000"/>
                </a:solidFill>
                <a:latin typeface="Arial"/>
                <a:cs typeface="Arial"/>
              </a:rPr>
              <a:t> upgrades + expansion plans</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sp macro="" textlink="">
        <xdr:nvSpPr>
          <xdr:cNvPr id="4" name="Text Box 10">
            <a:extLst>
              <a:ext uri="{FF2B5EF4-FFF2-40B4-BE49-F238E27FC236}">
                <a16:creationId xmlns:a16="http://schemas.microsoft.com/office/drawing/2014/main" id="{00000000-0008-0000-0100-000004000000}"/>
              </a:ext>
            </a:extLst>
          </xdr:cNvPr>
          <xdr:cNvSpPr txBox="1">
            <a:spLocks noChangeArrowheads="1"/>
          </xdr:cNvSpPr>
        </xdr:nvSpPr>
        <xdr:spPr bwMode="auto">
          <a:xfrm>
            <a:off x="567" y="255"/>
            <a:ext cx="215" cy="39"/>
          </a:xfrm>
          <a:prstGeom prst="rect">
            <a:avLst/>
          </a:prstGeom>
          <a:noFill/>
          <a:ln w="9525">
            <a:solidFill>
              <a:srgbClr val="000000"/>
            </a:solidFill>
            <a:miter lim="800000"/>
            <a:headEnd/>
            <a:tailEnd/>
          </a:ln>
        </xdr:spPr>
        <xdr:txBody>
          <a:bodyPr vertOverflow="clip" wrap="square" lIns="91440" tIns="45720" rIns="91440" bIns="45720" anchor="ctr" upright="1"/>
          <a:lstStyle/>
          <a:p>
            <a:pPr algn="ctr" rtl="0">
              <a:defRPr sz="1000"/>
            </a:pPr>
            <a:r>
              <a:rPr lang="en-US" sz="1200" b="0" i="0" strike="noStrike">
                <a:solidFill>
                  <a:srgbClr val="000000"/>
                </a:solidFill>
                <a:latin typeface="Arial"/>
                <a:cs typeface="Arial"/>
              </a:rPr>
              <a:t>LightCounting Forecasting</a:t>
            </a:r>
          </a:p>
          <a:p>
            <a:pPr algn="ctr" rtl="0">
              <a:defRPr sz="1000"/>
            </a:pPr>
            <a:endParaRPr lang="en-US" sz="1200" b="0" i="0" strike="noStrike">
              <a:solidFill>
                <a:srgbClr val="000000"/>
              </a:solidFill>
              <a:latin typeface="Arial"/>
              <a:cs typeface="Arial"/>
            </a:endParaRPr>
          </a:p>
        </xdr:txBody>
      </xdr:sp>
      <xdr:sp macro="" textlink="">
        <xdr:nvSpPr>
          <xdr:cNvPr id="5" name="Text Box 11">
            <a:extLst>
              <a:ext uri="{FF2B5EF4-FFF2-40B4-BE49-F238E27FC236}">
                <a16:creationId xmlns:a16="http://schemas.microsoft.com/office/drawing/2014/main" id="{00000000-0008-0000-0100-000005000000}"/>
              </a:ext>
            </a:extLst>
          </xdr:cNvPr>
          <xdr:cNvSpPr txBox="1">
            <a:spLocks noChangeArrowheads="1"/>
          </xdr:cNvSpPr>
        </xdr:nvSpPr>
        <xdr:spPr bwMode="auto">
          <a:xfrm>
            <a:off x="323" y="205"/>
            <a:ext cx="192" cy="26"/>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Historical Trend Extrapolation</a:t>
            </a:r>
          </a:p>
          <a:p>
            <a:pPr algn="ctr" rtl="0">
              <a:defRPr sz="1000"/>
            </a:pPr>
            <a:endParaRPr lang="en-US" sz="1000" b="0" i="0" strike="noStrike">
              <a:solidFill>
                <a:srgbClr val="000000"/>
              </a:solidFill>
              <a:latin typeface="Arial"/>
              <a:cs typeface="Arial"/>
            </a:endParaRPr>
          </a:p>
        </xdr:txBody>
      </xdr:sp>
      <xdr:sp macro="" textlink="">
        <xdr:nvSpPr>
          <xdr:cNvPr id="6" name="Text Box 12">
            <a:extLst>
              <a:ext uri="{FF2B5EF4-FFF2-40B4-BE49-F238E27FC236}">
                <a16:creationId xmlns:a16="http://schemas.microsoft.com/office/drawing/2014/main" id="{00000000-0008-0000-0100-000006000000}"/>
              </a:ext>
            </a:extLst>
          </xdr:cNvPr>
          <xdr:cNvSpPr txBox="1">
            <a:spLocks noChangeArrowheads="1"/>
          </xdr:cNvSpPr>
        </xdr:nvSpPr>
        <xdr:spPr bwMode="auto">
          <a:xfrm>
            <a:off x="323" y="231"/>
            <a:ext cx="192" cy="30"/>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Expert Opinions</a:t>
            </a:r>
          </a:p>
          <a:p>
            <a:pPr algn="ctr" rtl="0">
              <a:defRPr sz="1000"/>
            </a:pPr>
            <a:endParaRPr lang="en-US" sz="1000" b="0" i="0" strike="noStrike">
              <a:solidFill>
                <a:srgbClr val="000000"/>
              </a:solidFill>
              <a:latin typeface="Arial"/>
              <a:cs typeface="Arial"/>
            </a:endParaRPr>
          </a:p>
        </xdr:txBody>
      </xdr:sp>
      <xdr:sp macro="" textlink="">
        <xdr:nvSpPr>
          <xdr:cNvPr id="7" name="Text Box 13">
            <a:extLst>
              <a:ext uri="{FF2B5EF4-FFF2-40B4-BE49-F238E27FC236}">
                <a16:creationId xmlns:a16="http://schemas.microsoft.com/office/drawing/2014/main" id="{00000000-0008-0000-0100-000007000000}"/>
              </a:ext>
            </a:extLst>
          </xdr:cNvPr>
          <xdr:cNvSpPr txBox="1">
            <a:spLocks noChangeArrowheads="1"/>
          </xdr:cNvSpPr>
        </xdr:nvSpPr>
        <xdr:spPr bwMode="auto">
          <a:xfrm>
            <a:off x="323" y="261"/>
            <a:ext cx="192" cy="30"/>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Cross-impact Analysis</a:t>
            </a:r>
          </a:p>
          <a:p>
            <a:pPr algn="ctr" rtl="0">
              <a:defRPr sz="1000"/>
            </a:pPr>
            <a:endParaRPr lang="en-US" sz="1000" b="0" i="0" strike="noStrike">
              <a:solidFill>
                <a:srgbClr val="000000"/>
              </a:solidFill>
              <a:latin typeface="Arial"/>
              <a:cs typeface="Arial"/>
            </a:endParaRPr>
          </a:p>
        </xdr:txBody>
      </xdr:sp>
      <xdr:sp macro="" textlink="">
        <xdr:nvSpPr>
          <xdr:cNvPr id="8" name="Rectangle 14">
            <a:extLst>
              <a:ext uri="{FF2B5EF4-FFF2-40B4-BE49-F238E27FC236}">
                <a16:creationId xmlns:a16="http://schemas.microsoft.com/office/drawing/2014/main" id="{00000000-0008-0000-0100-000008000000}"/>
              </a:ext>
            </a:extLst>
          </xdr:cNvPr>
          <xdr:cNvSpPr>
            <a:spLocks noChangeArrowheads="1"/>
          </xdr:cNvSpPr>
        </xdr:nvSpPr>
        <xdr:spPr bwMode="auto">
          <a:xfrm>
            <a:off x="323" y="291"/>
            <a:ext cx="192" cy="30"/>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Scenario Analysis</a:t>
            </a:r>
          </a:p>
          <a:p>
            <a:pPr algn="ctr" rtl="0">
              <a:defRPr sz="1000"/>
            </a:pPr>
            <a:endParaRPr lang="en-US" sz="1000" b="0" i="0" strike="noStrike">
              <a:solidFill>
                <a:srgbClr val="000000"/>
              </a:solidFill>
              <a:latin typeface="Arial"/>
              <a:cs typeface="Arial"/>
            </a:endParaRPr>
          </a:p>
        </xdr:txBody>
      </xdr:sp>
      <xdr:sp macro="" textlink="">
        <xdr:nvSpPr>
          <xdr:cNvPr id="9" name="Rectangle 15">
            <a:extLst>
              <a:ext uri="{FF2B5EF4-FFF2-40B4-BE49-F238E27FC236}">
                <a16:creationId xmlns:a16="http://schemas.microsoft.com/office/drawing/2014/main" id="{00000000-0008-0000-0100-000009000000}"/>
              </a:ext>
            </a:extLst>
          </xdr:cNvPr>
          <xdr:cNvSpPr>
            <a:spLocks noChangeArrowheads="1"/>
          </xdr:cNvSpPr>
        </xdr:nvSpPr>
        <xdr:spPr bwMode="auto">
          <a:xfrm>
            <a:off x="323" y="321"/>
            <a:ext cx="192" cy="30"/>
          </a:xfrm>
          <a:prstGeom prst="rect">
            <a:avLst/>
          </a:prstGeom>
          <a:noFill/>
          <a:ln w="9525">
            <a:solidFill>
              <a:srgbClr val="000000"/>
            </a:solidFill>
            <a:miter lim="800000"/>
            <a:headEnd/>
            <a:tailEnd/>
          </a:ln>
        </xdr:spPr>
        <xdr:txBody>
          <a:bodyPr vertOverflow="clip" wrap="square" lIns="91440" tIns="45720" rIns="91440" bIns="45720" anchor="t" upright="1"/>
          <a:lstStyle/>
          <a:p>
            <a:pPr algn="ctr" rtl="0">
              <a:defRPr sz="1000"/>
            </a:pPr>
            <a:r>
              <a:rPr lang="en-US" sz="1000" b="0" i="0" strike="noStrike">
                <a:solidFill>
                  <a:srgbClr val="000000"/>
                </a:solidFill>
                <a:latin typeface="Arial"/>
                <a:cs typeface="Arial"/>
              </a:rPr>
              <a:t>Financial Analysis</a:t>
            </a:r>
          </a:p>
          <a:p>
            <a:pPr algn="ctr" rtl="0">
              <a:defRPr sz="1000"/>
            </a:pPr>
            <a:endParaRPr lang="en-US" sz="1000" b="0" i="0" strike="noStrike">
              <a:solidFill>
                <a:srgbClr val="000000"/>
              </a:solidFill>
              <a:latin typeface="Arial"/>
              <a:cs typeface="Arial"/>
            </a:endParaRPr>
          </a:p>
        </xdr:txBody>
      </xdr:sp>
      <xdr:sp macro="" textlink="">
        <xdr:nvSpPr>
          <xdr:cNvPr id="10" name="AutoShape 16">
            <a:extLst>
              <a:ext uri="{FF2B5EF4-FFF2-40B4-BE49-F238E27FC236}">
                <a16:creationId xmlns:a16="http://schemas.microsoft.com/office/drawing/2014/main" id="{00000000-0008-0000-0100-00000A000000}"/>
              </a:ext>
            </a:extLst>
          </xdr:cNvPr>
          <xdr:cNvSpPr>
            <a:spLocks noChangeArrowheads="1"/>
          </xdr:cNvSpPr>
        </xdr:nvSpPr>
        <xdr:spPr bwMode="auto">
          <a:xfrm>
            <a:off x="158" y="204"/>
            <a:ext cx="165" cy="146"/>
          </a:xfrm>
          <a:prstGeom prst="homePlate">
            <a:avLst>
              <a:gd name="adj" fmla="val 28253"/>
            </a:avLst>
          </a:prstGeom>
          <a:noFill/>
          <a:ln w="9525">
            <a:solidFill>
              <a:srgbClr val="000000"/>
            </a:solidFill>
            <a:miter lim="800000"/>
            <a:headEnd/>
            <a:tailEnd/>
          </a:ln>
        </xdr:spPr>
      </xdr:sp>
      <xdr:sp macro="" textlink="">
        <xdr:nvSpPr>
          <xdr:cNvPr id="11" name="Line 17">
            <a:extLst>
              <a:ext uri="{FF2B5EF4-FFF2-40B4-BE49-F238E27FC236}">
                <a16:creationId xmlns:a16="http://schemas.microsoft.com/office/drawing/2014/main" id="{00000000-0008-0000-0100-00000B000000}"/>
              </a:ext>
            </a:extLst>
          </xdr:cNvPr>
          <xdr:cNvSpPr>
            <a:spLocks noChangeShapeType="1"/>
          </xdr:cNvSpPr>
        </xdr:nvSpPr>
        <xdr:spPr bwMode="auto">
          <a:xfrm>
            <a:off x="515" y="206"/>
            <a:ext cx="49" cy="70"/>
          </a:xfrm>
          <a:prstGeom prst="line">
            <a:avLst/>
          </a:prstGeom>
          <a:noFill/>
          <a:ln w="9525">
            <a:solidFill>
              <a:srgbClr val="000000"/>
            </a:solidFill>
            <a:round/>
            <a:headEnd/>
            <a:tailEnd/>
          </a:ln>
        </xdr:spPr>
      </xdr:sp>
      <xdr:sp macro="" textlink="">
        <xdr:nvSpPr>
          <xdr:cNvPr id="12" name="Line 18">
            <a:extLst>
              <a:ext uri="{FF2B5EF4-FFF2-40B4-BE49-F238E27FC236}">
                <a16:creationId xmlns:a16="http://schemas.microsoft.com/office/drawing/2014/main" id="{00000000-0008-0000-0100-00000C000000}"/>
              </a:ext>
            </a:extLst>
          </xdr:cNvPr>
          <xdr:cNvSpPr>
            <a:spLocks noChangeShapeType="1"/>
          </xdr:cNvSpPr>
        </xdr:nvSpPr>
        <xdr:spPr bwMode="auto">
          <a:xfrm flipV="1">
            <a:off x="515" y="276"/>
            <a:ext cx="49" cy="75"/>
          </a:xfrm>
          <a:prstGeom prst="line">
            <a:avLst/>
          </a:prstGeom>
          <a:noFill/>
          <a:ln w="9525">
            <a:solidFill>
              <a:srgbClr val="000000"/>
            </a:solidFill>
            <a:round/>
            <a:headEnd/>
            <a:tailEnd/>
          </a:ln>
        </xdr:spPr>
      </xdr:sp>
    </xdr:grpSp>
    <xdr:clientData/>
  </xdr:twoCellAnchor>
  <xdr:oneCellAnchor>
    <xdr:from>
      <xdr:col>13</xdr:col>
      <xdr:colOff>461776</xdr:colOff>
      <xdr:row>0</xdr:row>
      <xdr:rowOff>0</xdr:rowOff>
    </xdr:from>
    <xdr:ext cx="3797763" cy="854848"/>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8619658" y="0"/>
          <a:ext cx="3797763" cy="854848"/>
        </a:xfrm>
        <a:prstGeom prst="rect">
          <a:avLst/>
        </a:prstGeom>
      </xdr:spPr>
    </xdr:pic>
    <xdr:clientData/>
  </xdr:oneCellAnchor>
  <xdr:twoCellAnchor>
    <xdr:from>
      <xdr:col>13</xdr:col>
      <xdr:colOff>0</xdr:colOff>
      <xdr:row>8</xdr:row>
      <xdr:rowOff>0</xdr:rowOff>
    </xdr:from>
    <xdr:to>
      <xdr:col>24</xdr:col>
      <xdr:colOff>476328</xdr:colOff>
      <xdr:row>24</xdr:row>
      <xdr:rowOff>144835</xdr:rowOff>
    </xdr:to>
    <xdr:grpSp>
      <xdr:nvGrpSpPr>
        <xdr:cNvPr id="44" name="Group 43">
          <a:extLst>
            <a:ext uri="{FF2B5EF4-FFF2-40B4-BE49-F238E27FC236}">
              <a16:creationId xmlns:a16="http://schemas.microsoft.com/office/drawing/2014/main" id="{871D7B3A-F3A9-4C11-9DC6-AA340B298A9F}"/>
            </a:ext>
          </a:extLst>
        </xdr:cNvPr>
        <xdr:cNvGrpSpPr/>
      </xdr:nvGrpSpPr>
      <xdr:grpSpPr>
        <a:xfrm>
          <a:off x="7848600" y="1836420"/>
          <a:ext cx="7517208" cy="3040435"/>
          <a:chOff x="1181949" y="1280154"/>
          <a:chExt cx="7477763" cy="3085258"/>
        </a:xfrm>
      </xdr:grpSpPr>
      <xdr:sp macro="" textlink="">
        <xdr:nvSpPr>
          <xdr:cNvPr id="45" name="Rectangle 44">
            <a:extLst>
              <a:ext uri="{FF2B5EF4-FFF2-40B4-BE49-F238E27FC236}">
                <a16:creationId xmlns:a16="http://schemas.microsoft.com/office/drawing/2014/main" id="{42994A39-9DA8-4228-AB63-0F37D150340D}"/>
              </a:ext>
            </a:extLst>
          </xdr:cNvPr>
          <xdr:cNvSpPr/>
        </xdr:nvSpPr>
        <xdr:spPr>
          <a:xfrm>
            <a:off x="1185333" y="1456264"/>
            <a:ext cx="1632374" cy="453813"/>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r>
              <a:rPr lang="en-US" sz="1200">
                <a:solidFill>
                  <a:schemeClr val="tx1"/>
                </a:solidFill>
              </a:rPr>
              <a:t>5G Core Research</a:t>
            </a:r>
          </a:p>
        </xdr:txBody>
      </xdr:sp>
      <xdr:sp macro="" textlink="">
        <xdr:nvSpPr>
          <xdr:cNvPr id="46" name="Rectangle 45">
            <a:extLst>
              <a:ext uri="{FF2B5EF4-FFF2-40B4-BE49-F238E27FC236}">
                <a16:creationId xmlns:a16="http://schemas.microsoft.com/office/drawing/2014/main" id="{1DE9E649-1E0A-4A16-B8F3-C6C5CB5C0C8D}"/>
              </a:ext>
            </a:extLst>
          </xdr:cNvPr>
          <xdr:cNvSpPr/>
        </xdr:nvSpPr>
        <xdr:spPr>
          <a:xfrm>
            <a:off x="3579696" y="1280154"/>
            <a:ext cx="5076623" cy="745071"/>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r>
              <a:rPr lang="en-US" sz="1200">
                <a:solidFill>
                  <a:schemeClr val="tx1"/>
                </a:solidFill>
              </a:rPr>
              <a:t>- Revenue estimates for market size &amp; forecast = total revenue for UPF, SMF, AMF, NSSF, NEF, NRF, UDC, and SCP</a:t>
            </a:r>
          </a:p>
          <a:p>
            <a:r>
              <a:rPr lang="en-US" sz="1200">
                <a:solidFill>
                  <a:schemeClr val="tx1"/>
                </a:solidFill>
              </a:rPr>
              <a:t>- Limited vendor data and NF revenue breakdown available</a:t>
            </a:r>
          </a:p>
          <a:p>
            <a:pPr algn="ctr"/>
            <a:endParaRPr lang="en-US" sz="1200">
              <a:solidFill>
                <a:schemeClr val="tx1"/>
              </a:solidFill>
            </a:endParaRPr>
          </a:p>
        </xdr:txBody>
      </xdr:sp>
      <xdr:sp macro="" textlink="">
        <xdr:nvSpPr>
          <xdr:cNvPr id="47" name="Rectangle 46">
            <a:extLst>
              <a:ext uri="{FF2B5EF4-FFF2-40B4-BE49-F238E27FC236}">
                <a16:creationId xmlns:a16="http://schemas.microsoft.com/office/drawing/2014/main" id="{DFD051B4-5D28-40B5-B461-C3C74C60E7F3}"/>
              </a:ext>
            </a:extLst>
          </xdr:cNvPr>
          <xdr:cNvSpPr/>
        </xdr:nvSpPr>
        <xdr:spPr>
          <a:xfrm>
            <a:off x="1181949" y="2401151"/>
            <a:ext cx="1632374" cy="612987"/>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r>
              <a:rPr lang="en-US" sz="1200">
                <a:solidFill>
                  <a:schemeClr val="tx1"/>
                </a:solidFill>
              </a:rPr>
              <a:t>Subscriber Data Management (SDM) Research</a:t>
            </a:r>
          </a:p>
        </xdr:txBody>
      </xdr:sp>
      <xdr:sp macro="" textlink="">
        <xdr:nvSpPr>
          <xdr:cNvPr id="48" name="Rectangle 47">
            <a:extLst>
              <a:ext uri="{FF2B5EF4-FFF2-40B4-BE49-F238E27FC236}">
                <a16:creationId xmlns:a16="http://schemas.microsoft.com/office/drawing/2014/main" id="{EB5C0EEA-E189-4E95-B138-7EFC3BC0ECE0}"/>
              </a:ext>
            </a:extLst>
          </xdr:cNvPr>
          <xdr:cNvSpPr/>
        </xdr:nvSpPr>
        <xdr:spPr>
          <a:xfrm>
            <a:off x="3576312" y="2191174"/>
            <a:ext cx="5080008" cy="999074"/>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pPr marL="171450" indent="-171450">
              <a:buFontTx/>
              <a:buChar char="-"/>
            </a:pPr>
            <a:r>
              <a:rPr lang="en-US" sz="1200">
                <a:solidFill>
                  <a:schemeClr val="tx1"/>
                </a:solidFill>
              </a:rPr>
              <a:t>SDM size estimated (only 10% of vendors provide hard data)</a:t>
            </a:r>
          </a:p>
          <a:p>
            <a:pPr marL="171450" indent="-171450">
              <a:buFontTx/>
              <a:buChar char="-"/>
            </a:pPr>
            <a:r>
              <a:rPr lang="en-US" sz="1200">
                <a:solidFill>
                  <a:schemeClr val="tx1"/>
                </a:solidFill>
              </a:rPr>
              <a:t>SDM forecast based on subscriber data and CSPs/vendor guidance</a:t>
            </a:r>
          </a:p>
          <a:p>
            <a:pPr marL="171450" indent="-171450">
              <a:buFontTx/>
              <a:buChar char="-"/>
            </a:pPr>
            <a:r>
              <a:rPr lang="en-US" sz="1200">
                <a:solidFill>
                  <a:schemeClr val="tx1"/>
                </a:solidFill>
              </a:rPr>
              <a:t>5G SDM estimates = total revenue for UDR, UDM, FE and AUSF</a:t>
            </a:r>
          </a:p>
          <a:p>
            <a:pPr marL="171450" indent="-171450">
              <a:buFontTx/>
              <a:buChar char="-"/>
            </a:pPr>
            <a:r>
              <a:rPr lang="en-US" sz="1200">
                <a:solidFill>
                  <a:schemeClr val="tx1"/>
                </a:solidFill>
              </a:rPr>
              <a:t>5G SDM forecast derived from SDM to 5G SDM migration rates</a:t>
            </a:r>
          </a:p>
          <a:p>
            <a:pPr marL="171450" indent="-171450">
              <a:buFontTx/>
              <a:buChar char="-"/>
            </a:pPr>
            <a:r>
              <a:rPr lang="en-US" sz="1200">
                <a:solidFill>
                  <a:schemeClr val="tx1"/>
                </a:solidFill>
              </a:rPr>
              <a:t>Limited NF revenue breakdown available</a:t>
            </a:r>
          </a:p>
          <a:p>
            <a:pPr algn="ctr"/>
            <a:endParaRPr lang="en-US" sz="1200">
              <a:solidFill>
                <a:schemeClr val="tx1"/>
              </a:solidFill>
            </a:endParaRPr>
          </a:p>
        </xdr:txBody>
      </xdr:sp>
      <xdr:sp macro="" textlink="">
        <xdr:nvSpPr>
          <xdr:cNvPr id="49" name="Rectangle 48">
            <a:extLst>
              <a:ext uri="{FF2B5EF4-FFF2-40B4-BE49-F238E27FC236}">
                <a16:creationId xmlns:a16="http://schemas.microsoft.com/office/drawing/2014/main" id="{F808406D-3F10-4254-97B2-E0853E87A61A}"/>
              </a:ext>
            </a:extLst>
          </xdr:cNvPr>
          <xdr:cNvSpPr/>
        </xdr:nvSpPr>
        <xdr:spPr>
          <a:xfrm>
            <a:off x="1185338" y="3481493"/>
            <a:ext cx="1632374" cy="805272"/>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r>
              <a:rPr lang="en-US" sz="1200">
                <a:solidFill>
                  <a:schemeClr val="tx1"/>
                </a:solidFill>
              </a:rPr>
              <a:t>Policy &amp; Charging Rule Control Function (PCRF) Research</a:t>
            </a:r>
          </a:p>
        </xdr:txBody>
      </xdr:sp>
      <xdr:sp macro="" textlink="">
        <xdr:nvSpPr>
          <xdr:cNvPr id="50" name="Rectangle 49">
            <a:extLst>
              <a:ext uri="{FF2B5EF4-FFF2-40B4-BE49-F238E27FC236}">
                <a16:creationId xmlns:a16="http://schemas.microsoft.com/office/drawing/2014/main" id="{B33264B1-33CA-4DC0-8DAA-8B13C8EFE17A}"/>
              </a:ext>
            </a:extLst>
          </xdr:cNvPr>
          <xdr:cNvSpPr/>
        </xdr:nvSpPr>
        <xdr:spPr>
          <a:xfrm>
            <a:off x="3579704" y="3366338"/>
            <a:ext cx="5080008" cy="999074"/>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lstStyle>
            <a:defPPr>
              <a:defRPr lang="bg-BG"/>
            </a:defPPr>
            <a:lvl1pPr marL="0" algn="l" defTabSz="685800" rtl="0" eaLnBrk="1" latinLnBrk="0" hangingPunct="1">
              <a:defRPr sz="1400" kern="1200">
                <a:solidFill>
                  <a:schemeClr val="dk1"/>
                </a:solidFill>
                <a:latin typeface="+mn-lt"/>
                <a:ea typeface="+mn-ea"/>
                <a:cs typeface="+mn-cs"/>
              </a:defRPr>
            </a:lvl1pPr>
            <a:lvl2pPr marL="342900" algn="l" defTabSz="685800" rtl="0" eaLnBrk="1" latinLnBrk="0" hangingPunct="1">
              <a:defRPr sz="1400" kern="1200">
                <a:solidFill>
                  <a:schemeClr val="dk1"/>
                </a:solidFill>
                <a:latin typeface="+mn-lt"/>
                <a:ea typeface="+mn-ea"/>
                <a:cs typeface="+mn-cs"/>
              </a:defRPr>
            </a:lvl2pPr>
            <a:lvl3pPr marL="685800" algn="l" defTabSz="685800" rtl="0" eaLnBrk="1" latinLnBrk="0" hangingPunct="1">
              <a:defRPr sz="1400" kern="1200">
                <a:solidFill>
                  <a:schemeClr val="dk1"/>
                </a:solidFill>
                <a:latin typeface="+mn-lt"/>
                <a:ea typeface="+mn-ea"/>
                <a:cs typeface="+mn-cs"/>
              </a:defRPr>
            </a:lvl3pPr>
            <a:lvl4pPr marL="1028700" algn="l" defTabSz="685800" rtl="0" eaLnBrk="1" latinLnBrk="0" hangingPunct="1">
              <a:defRPr sz="1400" kern="1200">
                <a:solidFill>
                  <a:schemeClr val="dk1"/>
                </a:solidFill>
                <a:latin typeface="+mn-lt"/>
                <a:ea typeface="+mn-ea"/>
                <a:cs typeface="+mn-cs"/>
              </a:defRPr>
            </a:lvl4pPr>
            <a:lvl5pPr marL="1371600" algn="l" defTabSz="685800" rtl="0" eaLnBrk="1" latinLnBrk="0" hangingPunct="1">
              <a:defRPr sz="1400" kern="1200">
                <a:solidFill>
                  <a:schemeClr val="dk1"/>
                </a:solidFill>
                <a:latin typeface="+mn-lt"/>
                <a:ea typeface="+mn-ea"/>
                <a:cs typeface="+mn-cs"/>
              </a:defRPr>
            </a:lvl5pPr>
            <a:lvl6pPr marL="1714500" algn="l" defTabSz="685800" rtl="0" eaLnBrk="1" latinLnBrk="0" hangingPunct="1">
              <a:defRPr sz="1400" kern="1200">
                <a:solidFill>
                  <a:schemeClr val="dk1"/>
                </a:solidFill>
                <a:latin typeface="+mn-lt"/>
                <a:ea typeface="+mn-ea"/>
                <a:cs typeface="+mn-cs"/>
              </a:defRPr>
            </a:lvl6pPr>
            <a:lvl7pPr marL="2057400" algn="l" defTabSz="685800" rtl="0" eaLnBrk="1" latinLnBrk="0" hangingPunct="1">
              <a:defRPr sz="1400" kern="1200">
                <a:solidFill>
                  <a:schemeClr val="dk1"/>
                </a:solidFill>
                <a:latin typeface="+mn-lt"/>
                <a:ea typeface="+mn-ea"/>
                <a:cs typeface="+mn-cs"/>
              </a:defRPr>
            </a:lvl7pPr>
            <a:lvl8pPr marL="2400300" algn="l" defTabSz="685800" rtl="0" eaLnBrk="1" latinLnBrk="0" hangingPunct="1">
              <a:defRPr sz="1400" kern="1200">
                <a:solidFill>
                  <a:schemeClr val="dk1"/>
                </a:solidFill>
                <a:latin typeface="+mn-lt"/>
                <a:ea typeface="+mn-ea"/>
                <a:cs typeface="+mn-cs"/>
              </a:defRPr>
            </a:lvl8pPr>
            <a:lvl9pPr marL="2743200" algn="l" defTabSz="685800" rtl="0" eaLnBrk="1" latinLnBrk="0" hangingPunct="1">
              <a:defRPr sz="1400" kern="1200">
                <a:solidFill>
                  <a:schemeClr val="dk1"/>
                </a:solidFill>
                <a:latin typeface="+mn-lt"/>
                <a:ea typeface="+mn-ea"/>
                <a:cs typeface="+mn-cs"/>
              </a:defRPr>
            </a:lvl9pPr>
          </a:lstStyle>
          <a:p>
            <a:pPr marL="171450" indent="-171450">
              <a:buFontTx/>
              <a:buChar char="-"/>
            </a:pPr>
            <a:r>
              <a:rPr lang="en-US" sz="1200">
                <a:solidFill>
                  <a:schemeClr val="tx1"/>
                </a:solidFill>
              </a:rPr>
              <a:t>vPCRF size estimated (only 10% of vendors provide hard data)</a:t>
            </a:r>
          </a:p>
          <a:p>
            <a:pPr marL="171450" indent="-171450">
              <a:buFontTx/>
              <a:buChar char="-"/>
            </a:pPr>
            <a:r>
              <a:rPr lang="en-US" sz="1200">
                <a:solidFill>
                  <a:schemeClr val="tx1"/>
                </a:solidFill>
              </a:rPr>
              <a:t>vPCRF forecast based on subscriber data and CSPs/vendor guidance</a:t>
            </a:r>
          </a:p>
          <a:p>
            <a:pPr marL="171450" indent="-171450">
              <a:buFontTx/>
              <a:buChar char="-"/>
            </a:pPr>
            <a:r>
              <a:rPr lang="en-US" sz="1200">
                <a:solidFill>
                  <a:schemeClr val="tx1"/>
                </a:solidFill>
              </a:rPr>
              <a:t>5G PCF estimates = total revenue for BSF and CHF</a:t>
            </a:r>
          </a:p>
          <a:p>
            <a:pPr marL="171450" indent="-171450">
              <a:buFontTx/>
              <a:buChar char="-"/>
            </a:pPr>
            <a:r>
              <a:rPr lang="en-US" sz="1200">
                <a:solidFill>
                  <a:schemeClr val="tx1"/>
                </a:solidFill>
              </a:rPr>
              <a:t>5G PCF forecast derived from vPCRF to 5G PCF migration rates</a:t>
            </a:r>
          </a:p>
          <a:p>
            <a:pPr marL="171450" indent="-171450">
              <a:buFontTx/>
              <a:buChar char="-"/>
            </a:pPr>
            <a:r>
              <a:rPr lang="en-US" sz="1200">
                <a:solidFill>
                  <a:schemeClr val="tx1"/>
                </a:solidFill>
              </a:rPr>
              <a:t>Limited NF revenue breakdown available</a:t>
            </a:r>
          </a:p>
          <a:p>
            <a:pPr algn="ctr"/>
            <a:endParaRPr lang="en-US" sz="1200">
              <a:solidFill>
                <a:schemeClr val="tx1"/>
              </a:solidFill>
            </a:endParaRPr>
          </a:p>
        </xdr:txBody>
      </xdr:sp>
      <xdr:sp macro="" textlink="">
        <xdr:nvSpPr>
          <xdr:cNvPr id="51" name="Arrow: Right 50">
            <a:extLst>
              <a:ext uri="{FF2B5EF4-FFF2-40B4-BE49-F238E27FC236}">
                <a16:creationId xmlns:a16="http://schemas.microsoft.com/office/drawing/2014/main" id="{9DF0B5A3-B3EB-4763-B26E-997DFDAFA5F2}"/>
              </a:ext>
            </a:extLst>
          </xdr:cNvPr>
          <xdr:cNvSpPr/>
        </xdr:nvSpPr>
        <xdr:spPr>
          <a:xfrm>
            <a:off x="2814323" y="1579883"/>
            <a:ext cx="761989" cy="1981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52" name="Arrow: Right 51">
            <a:extLst>
              <a:ext uri="{FF2B5EF4-FFF2-40B4-BE49-F238E27FC236}">
                <a16:creationId xmlns:a16="http://schemas.microsoft.com/office/drawing/2014/main" id="{B89D33E1-F801-4F7C-B5E0-60027FB5A9E9}"/>
              </a:ext>
            </a:extLst>
          </xdr:cNvPr>
          <xdr:cNvSpPr/>
        </xdr:nvSpPr>
        <xdr:spPr>
          <a:xfrm>
            <a:off x="2824485" y="2592490"/>
            <a:ext cx="761989" cy="1981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sp macro="" textlink="">
        <xdr:nvSpPr>
          <xdr:cNvPr id="53" name="Arrow: Right 52">
            <a:extLst>
              <a:ext uri="{FF2B5EF4-FFF2-40B4-BE49-F238E27FC236}">
                <a16:creationId xmlns:a16="http://schemas.microsoft.com/office/drawing/2014/main" id="{F04193C6-BB21-448B-97E4-9CAD3FD98829}"/>
              </a:ext>
            </a:extLst>
          </xdr:cNvPr>
          <xdr:cNvSpPr/>
        </xdr:nvSpPr>
        <xdr:spPr>
          <a:xfrm>
            <a:off x="2824486" y="3784596"/>
            <a:ext cx="761989" cy="1981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bg-BG"/>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3197860</xdr:colOff>
      <xdr:row>0</xdr:row>
      <xdr:rowOff>0</xdr:rowOff>
    </xdr:from>
    <xdr:ext cx="3797764" cy="870723"/>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675110" y="0"/>
          <a:ext cx="3797764" cy="8707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785291</xdr:colOff>
      <xdr:row>0</xdr:row>
      <xdr:rowOff>0</xdr:rowOff>
    </xdr:from>
    <xdr:ext cx="3795496" cy="851447"/>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826171" y="0"/>
          <a:ext cx="3795496" cy="851447"/>
        </a:xfrm>
        <a:prstGeom prst="rect">
          <a:avLst/>
        </a:prstGeom>
      </xdr:spPr>
    </xdr:pic>
    <xdr:clientData/>
  </xdr:oneCellAnchor>
  <xdr:twoCellAnchor editAs="oneCell">
    <xdr:from>
      <xdr:col>16</xdr:col>
      <xdr:colOff>101055</xdr:colOff>
      <xdr:row>7</xdr:row>
      <xdr:rowOff>53787</xdr:rowOff>
    </xdr:from>
    <xdr:to>
      <xdr:col>24</xdr:col>
      <xdr:colOff>552540</xdr:colOff>
      <xdr:row>24</xdr:row>
      <xdr:rowOff>146180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93434</xdr:colOff>
      <xdr:row>27</xdr:row>
      <xdr:rowOff>53787</xdr:rowOff>
    </xdr:from>
    <xdr:to>
      <xdr:col>24</xdr:col>
      <xdr:colOff>544919</xdr:colOff>
      <xdr:row>44</xdr:row>
      <xdr:rowOff>146183</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101055</xdr:colOff>
      <xdr:row>84</xdr:row>
      <xdr:rowOff>53787</xdr:rowOff>
    </xdr:from>
    <xdr:to>
      <xdr:col>24</xdr:col>
      <xdr:colOff>552540</xdr:colOff>
      <xdr:row>101</xdr:row>
      <xdr:rowOff>146182</xdr:rowOff>
    </xdr:to>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101055</xdr:colOff>
      <xdr:row>103</xdr:row>
      <xdr:rowOff>53787</xdr:rowOff>
    </xdr:from>
    <xdr:to>
      <xdr:col>24</xdr:col>
      <xdr:colOff>552540</xdr:colOff>
      <xdr:row>120</xdr:row>
      <xdr:rowOff>146175</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101055</xdr:colOff>
      <xdr:row>65</xdr:row>
      <xdr:rowOff>39072</xdr:rowOff>
    </xdr:from>
    <xdr:to>
      <xdr:col>24</xdr:col>
      <xdr:colOff>552540</xdr:colOff>
      <xdr:row>82</xdr:row>
      <xdr:rowOff>36216</xdr:rowOff>
    </xdr:to>
    <xdr:graphicFrame macro="">
      <xdr:nvGraphicFramePr>
        <xdr:cNvPr id="7" name="Chart 6">
          <a:extLst>
            <a:ext uri="{FF2B5EF4-FFF2-40B4-BE49-F238E27FC236}">
              <a16:creationId xmlns:a16="http://schemas.microsoft.com/office/drawing/2014/main" id="{E3ED45C1-35E7-4F9C-A24D-F69E1C30C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101055</xdr:colOff>
      <xdr:row>124</xdr:row>
      <xdr:rowOff>0</xdr:rowOff>
    </xdr:from>
    <xdr:to>
      <xdr:col>24</xdr:col>
      <xdr:colOff>375375</xdr:colOff>
      <xdr:row>142</xdr:row>
      <xdr:rowOff>137160</xdr:rowOff>
    </xdr:to>
    <xdr:graphicFrame macro="">
      <xdr:nvGraphicFramePr>
        <xdr:cNvPr id="10" name="Chart 9">
          <a:extLst>
            <a:ext uri="{FF2B5EF4-FFF2-40B4-BE49-F238E27FC236}">
              <a16:creationId xmlns:a16="http://schemas.microsoft.com/office/drawing/2014/main" id="{5603C9A6-C487-482C-AF53-140B68D8A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93434</xdr:colOff>
      <xdr:row>46</xdr:row>
      <xdr:rowOff>49530</xdr:rowOff>
    </xdr:from>
    <xdr:to>
      <xdr:col>22</xdr:col>
      <xdr:colOff>45719</xdr:colOff>
      <xdr:row>63</xdr:row>
      <xdr:rowOff>83820</xdr:rowOff>
    </xdr:to>
    <xdr:graphicFrame macro="">
      <xdr:nvGraphicFramePr>
        <xdr:cNvPr id="9" name="Chart 8">
          <a:extLst>
            <a:ext uri="{FF2B5EF4-FFF2-40B4-BE49-F238E27FC236}">
              <a16:creationId xmlns:a16="http://schemas.microsoft.com/office/drawing/2014/main" id="{535333F0-C381-4890-BF49-9FCB0DD2C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11</xdr:col>
      <xdr:colOff>67443</xdr:colOff>
      <xdr:row>0</xdr:row>
      <xdr:rowOff>0</xdr:rowOff>
    </xdr:from>
    <xdr:ext cx="3795496" cy="851447"/>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203823" y="0"/>
          <a:ext cx="3795496" cy="85144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694303</xdr:colOff>
      <xdr:row>0</xdr:row>
      <xdr:rowOff>7937</xdr:rowOff>
    </xdr:from>
    <xdr:ext cx="3795496" cy="851447"/>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644877" y="7937"/>
          <a:ext cx="3795496" cy="85144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261304</xdr:colOff>
      <xdr:row>0</xdr:row>
      <xdr:rowOff>0</xdr:rowOff>
    </xdr:from>
    <xdr:ext cx="3795496" cy="851447"/>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995604" y="0"/>
          <a:ext cx="3795496" cy="851447"/>
        </a:xfrm>
        <a:prstGeom prst="rect">
          <a:avLst/>
        </a:prstGeom>
      </xdr:spPr>
    </xdr:pic>
    <xdr:clientData/>
  </xdr:oneCellAnchor>
  <xdr:twoCellAnchor editAs="oneCell">
    <xdr:from>
      <xdr:col>0</xdr:col>
      <xdr:colOff>294640</xdr:colOff>
      <xdr:row>37</xdr:row>
      <xdr:rowOff>50800</xdr:rowOff>
    </xdr:from>
    <xdr:to>
      <xdr:col>7</xdr:col>
      <xdr:colOff>538480</xdr:colOff>
      <xdr:row>56</xdr:row>
      <xdr:rowOff>20320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142297</xdr:colOff>
      <xdr:row>0</xdr:row>
      <xdr:rowOff>0</xdr:rowOff>
    </xdr:from>
    <xdr:ext cx="3795496" cy="851447"/>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362497" y="0"/>
          <a:ext cx="3795496" cy="8514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20Lively/Dropbox/LC%20Reports/Market%20Update%20Report/Q2%20DHE%20Clo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Q1_15_Revenue_by_Product_Category_Servic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elyana%20Baleva/LightCounting%20Dropbox/Wireless/1Q22%20Wireless%20Infrastructure%20Deliverables/LightCounting%20Wireless%20Infrastructure%20Market%201Q22%20Ma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5G%20Core%20SBA%20July%202021/LightCounting%205G%20Core%20&amp;%20SBA%20Clien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Oak"/>
      <sheetName val="SOC - LQ"/>
      <sheetName val="SOC - FC"/>
      <sheetName val="R&amp;D"/>
      <sheetName val="Assmts"/>
      <sheetName val="Trend"/>
      <sheetName val="RRR.iq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ruptci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Methodology"/>
      <sheetName val="Definitions"/>
      <sheetName val="Summary"/>
      <sheetName val="Fcst comparison"/>
      <sheetName val="Newsletter chart"/>
      <sheetName val="Total Market Shares"/>
      <sheetName val="5G RAN"/>
      <sheetName val="5G RAN Market Shares"/>
      <sheetName val="4G RAN"/>
      <sheetName val="4G RAN Market Shares"/>
      <sheetName val="Open vRAN"/>
      <sheetName val="RUs"/>
      <sheetName val="5GC"/>
      <sheetName val="5GC Market Shares"/>
      <sheetName val="EPC"/>
      <sheetName val="vEPC"/>
      <sheetName val="EPC vEPC Market Shares"/>
      <sheetName val="2G 3G"/>
      <sheetName val="2G 3G Market Shares"/>
      <sheetName val="Regional Mkt Shares 1Q21"/>
      <sheetName val="Regional Mkt Shares 4Q21"/>
      <sheetName val="5G BTS check"/>
      <sheetName val="EU RAN market shares"/>
      <sheetName val="4G 5G cycle"/>
      <sheetName val="Spectrum charts"/>
      <sheetName val="Marvell Inquiry"/>
      <sheetName val="charts"/>
    </sheetNames>
    <sheetDataSet>
      <sheetData sheetId="0">
        <row r="2">
          <cell r="B2" t="str">
            <v>LightCounting Wireless Infrastructure Shares, Size &amp; Forecast - 1Q22</v>
          </cell>
        </row>
      </sheetData>
      <sheetData sheetId="1" refreshError="1"/>
      <sheetData sheetId="2" refreshError="1"/>
      <sheetData sheetId="3" refreshError="1"/>
      <sheetData sheetId="4" refreshError="1">
        <row r="9">
          <cell r="B9">
            <v>2021</v>
          </cell>
          <cell r="C9">
            <v>2022</v>
          </cell>
          <cell r="D9">
            <v>2023</v>
          </cell>
          <cell r="E9">
            <v>2024</v>
          </cell>
          <cell r="F9">
            <v>2025</v>
          </cell>
          <cell r="G9">
            <v>2026</v>
          </cell>
        </row>
        <row r="11">
          <cell r="A11" t="str">
            <v>4Q21</v>
          </cell>
          <cell r="B11">
            <v>45841.27</v>
          </cell>
          <cell r="C11">
            <v>47030.741999999998</v>
          </cell>
          <cell r="D11">
            <v>46821.866000000002</v>
          </cell>
          <cell r="E11">
            <v>46157.919999999998</v>
          </cell>
          <cell r="F11">
            <v>45151.729999999996</v>
          </cell>
          <cell r="G11">
            <v>42936</v>
          </cell>
        </row>
        <row r="12">
          <cell r="A12" t="str">
            <v>3Q21</v>
          </cell>
          <cell r="B12">
            <v>43489.17</v>
          </cell>
          <cell r="C12">
            <v>45177.741999999998</v>
          </cell>
          <cell r="D12">
            <v>45409.866000000002</v>
          </cell>
          <cell r="E12">
            <v>45165.919999999998</v>
          </cell>
          <cell r="F12">
            <v>45123.729999999996</v>
          </cell>
          <cell r="G12">
            <v>43413</v>
          </cell>
        </row>
      </sheetData>
      <sheetData sheetId="5" refreshError="1"/>
      <sheetData sheetId="6" refreshError="1"/>
      <sheetData sheetId="7" refreshError="1"/>
      <sheetData sheetId="8" refreshError="1"/>
      <sheetData sheetId="9" refreshError="1"/>
      <sheetData sheetId="10" refreshError="1"/>
      <sheetData sheetId="11" refreshError="1"/>
      <sheetData sheetId="12">
        <row r="8">
          <cell r="C8">
            <v>2016</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efinitions"/>
      <sheetName val="Methodology"/>
      <sheetName val="Vendor Ecosystem"/>
      <sheetName val="Summary"/>
      <sheetName val="5G Core"/>
      <sheetName val="SBA Data Management"/>
      <sheetName val="SDM Market Shares"/>
      <sheetName val="SBA Policy &amp; Charging"/>
      <sheetName val="PCRF Market Shares"/>
    </sheetNames>
    <sheetDataSet>
      <sheetData sheetId="0" refreshError="1"/>
      <sheetData sheetId="1" refreshError="1"/>
      <sheetData sheetId="2" refreshError="1"/>
      <sheetData sheetId="3" refreshError="1"/>
      <sheetData sheetId="4">
        <row r="49">
          <cell r="D49" t="str">
            <v>%</v>
          </cell>
        </row>
        <row r="50">
          <cell r="B50" t="str">
            <v>Cisco</v>
          </cell>
          <cell r="D50">
            <v>0</v>
          </cell>
        </row>
        <row r="51">
          <cell r="B51" t="str">
            <v>Ericsson</v>
          </cell>
          <cell r="D51">
            <v>7.1828622652640603E-2</v>
          </cell>
        </row>
        <row r="52">
          <cell r="B52" t="str">
            <v>Huawei</v>
          </cell>
          <cell r="D52">
            <v>0.45204146522728489</v>
          </cell>
        </row>
        <row r="53">
          <cell r="B53" t="str">
            <v>NEC</v>
          </cell>
          <cell r="D53">
            <v>0</v>
          </cell>
        </row>
        <row r="54">
          <cell r="B54" t="str">
            <v>Nokia</v>
          </cell>
          <cell r="D54">
            <v>3.6393168810671242E-2</v>
          </cell>
        </row>
        <row r="55">
          <cell r="B55" t="str">
            <v>Samsung</v>
          </cell>
          <cell r="D55">
            <v>3.4477738873267494E-2</v>
          </cell>
        </row>
        <row r="56">
          <cell r="B56" t="str">
            <v>ZTE</v>
          </cell>
          <cell r="D56">
            <v>0.3463595338609704</v>
          </cell>
        </row>
        <row r="57">
          <cell r="B57" t="str">
            <v>Other</v>
          </cell>
          <cell r="D57">
            <v>5.6505183153410611E-2</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lightcounting.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info@lightcounting.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A3C1-9B37-47AB-BD90-EC2BEC217216}">
  <sheetPr>
    <tabColor rgb="FFCCFFCC"/>
  </sheetPr>
  <dimension ref="A1:S69"/>
  <sheetViews>
    <sheetView showGridLines="0" tabSelected="1" zoomScaleNormal="100" zoomScalePageLayoutView="80" workbookViewId="0"/>
  </sheetViews>
  <sheetFormatPr defaultColWidth="9.33203125" defaultRowHeight="13.2" x14ac:dyDescent="0.25"/>
  <cols>
    <col min="1" max="1" width="4.44140625" style="1" customWidth="1"/>
    <col min="2" max="2" width="74.33203125" style="1" bestFit="1" customWidth="1"/>
    <col min="3" max="3" width="40" style="1" bestFit="1" customWidth="1"/>
    <col min="4" max="4" width="45.33203125" style="1" customWidth="1"/>
    <col min="5" max="16384" width="9.33203125" style="1"/>
  </cols>
  <sheetData>
    <row r="1" spans="1:19" x14ac:dyDescent="0.25">
      <c r="A1" s="2"/>
      <c r="B1" s="2"/>
      <c r="C1" s="2"/>
      <c r="D1" s="2"/>
      <c r="E1" s="2"/>
      <c r="F1" s="2"/>
      <c r="G1" s="2"/>
      <c r="H1" s="2"/>
      <c r="I1" s="2"/>
      <c r="J1" s="2"/>
      <c r="K1" s="2"/>
      <c r="L1" s="2"/>
      <c r="M1" s="2"/>
      <c r="N1" s="2"/>
      <c r="O1" s="2"/>
      <c r="P1" s="2"/>
      <c r="Q1" s="2"/>
      <c r="R1" s="2"/>
      <c r="S1" s="2"/>
    </row>
    <row r="2" spans="1:19" ht="17.399999999999999" x14ac:dyDescent="0.3">
      <c r="A2" s="2"/>
      <c r="B2" s="9" t="s">
        <v>0</v>
      </c>
      <c r="C2" s="9"/>
      <c r="D2" s="2"/>
      <c r="E2" s="2"/>
      <c r="F2" s="2"/>
      <c r="G2" s="2"/>
      <c r="H2" s="2"/>
      <c r="I2" s="2"/>
      <c r="J2" s="2"/>
      <c r="K2" s="2"/>
      <c r="L2" s="2"/>
      <c r="M2" s="2"/>
      <c r="N2" s="2"/>
      <c r="O2" s="2"/>
      <c r="P2" s="2"/>
      <c r="Q2" s="2"/>
      <c r="R2" s="2"/>
      <c r="S2" s="2"/>
    </row>
    <row r="3" spans="1:19" ht="17.399999999999999" x14ac:dyDescent="0.3">
      <c r="A3" s="2"/>
      <c r="B3" s="166" t="s">
        <v>206</v>
      </c>
      <c r="C3" s="8"/>
      <c r="D3" s="2"/>
      <c r="E3" s="2"/>
      <c r="F3" s="2"/>
      <c r="G3" s="2"/>
      <c r="H3" s="2"/>
      <c r="I3" s="2"/>
      <c r="J3" s="2"/>
      <c r="K3" s="2"/>
      <c r="L3" s="2"/>
      <c r="M3" s="2"/>
      <c r="N3" s="2"/>
      <c r="O3" s="2"/>
      <c r="P3" s="2"/>
      <c r="Q3" s="2"/>
      <c r="R3" s="2"/>
      <c r="S3" s="2"/>
    </row>
    <row r="4" spans="1:19" x14ac:dyDescent="0.25">
      <c r="A4" s="2"/>
      <c r="B4" s="2"/>
      <c r="C4" s="2"/>
      <c r="D4" s="2"/>
      <c r="E4" s="2"/>
      <c r="F4" s="2"/>
      <c r="G4" s="2"/>
      <c r="H4" s="2"/>
      <c r="I4" s="2"/>
      <c r="J4" s="2"/>
      <c r="K4" s="2"/>
      <c r="L4" s="2"/>
      <c r="M4" s="2"/>
      <c r="N4" s="2"/>
      <c r="O4" s="2"/>
      <c r="P4" s="2"/>
      <c r="Q4" s="2"/>
      <c r="R4" s="2"/>
      <c r="S4" s="2"/>
    </row>
    <row r="5" spans="1:19" ht="15" customHeight="1" x14ac:dyDescent="0.3">
      <c r="A5" s="2"/>
      <c r="B5" s="62" t="s">
        <v>150</v>
      </c>
      <c r="C5" s="7"/>
      <c r="D5" s="2"/>
      <c r="E5" s="2"/>
      <c r="F5" s="2"/>
      <c r="G5" s="2"/>
      <c r="H5" s="2"/>
      <c r="I5" s="2"/>
      <c r="J5" s="2"/>
      <c r="K5" s="2"/>
      <c r="L5" s="2"/>
      <c r="M5" s="2"/>
      <c r="N5" s="2"/>
      <c r="O5" s="2"/>
      <c r="P5" s="2"/>
      <c r="Q5" s="2"/>
      <c r="R5" s="2"/>
      <c r="S5" s="2"/>
    </row>
    <row r="6" spans="1:19" ht="67.5" customHeight="1" x14ac:dyDescent="0.25">
      <c r="A6" s="2"/>
      <c r="B6" s="125" t="s">
        <v>147</v>
      </c>
      <c r="C6" s="125"/>
      <c r="D6" s="125"/>
      <c r="E6" s="65"/>
      <c r="F6" s="65"/>
      <c r="G6" s="65"/>
      <c r="H6" s="65"/>
      <c r="I6" s="65"/>
      <c r="J6" s="65"/>
      <c r="K6" s="4"/>
      <c r="L6" s="4"/>
      <c r="M6" s="2"/>
      <c r="N6" s="2"/>
      <c r="O6" s="2"/>
      <c r="P6" s="2"/>
      <c r="Q6" s="2"/>
      <c r="R6" s="2"/>
      <c r="S6" s="2"/>
    </row>
    <row r="7" spans="1:19" x14ac:dyDescent="0.25">
      <c r="A7" s="2"/>
      <c r="B7" s="65"/>
      <c r="C7" s="65"/>
      <c r="D7" s="65"/>
      <c r="E7" s="65"/>
      <c r="F7" s="65"/>
      <c r="G7" s="65"/>
      <c r="H7" s="65"/>
      <c r="I7" s="65"/>
      <c r="J7" s="65"/>
      <c r="K7" s="4"/>
      <c r="L7" s="4"/>
      <c r="M7" s="2"/>
      <c r="N7" s="2"/>
      <c r="O7" s="2"/>
      <c r="P7" s="2"/>
      <c r="Q7" s="2"/>
      <c r="R7" s="2"/>
      <c r="S7" s="2"/>
    </row>
    <row r="8" spans="1:19" ht="22.5" customHeight="1" x14ac:dyDescent="0.25">
      <c r="A8" s="2"/>
      <c r="B8" s="6" t="s">
        <v>1</v>
      </c>
      <c r="C8" s="5"/>
      <c r="D8" s="5"/>
      <c r="E8" s="5"/>
      <c r="F8" s="5"/>
      <c r="G8" s="5"/>
      <c r="H8" s="5"/>
      <c r="I8" s="5"/>
      <c r="J8" s="5"/>
      <c r="K8" s="4"/>
      <c r="L8" s="4"/>
      <c r="M8" s="2"/>
      <c r="N8" s="2"/>
      <c r="O8" s="2"/>
      <c r="P8" s="2"/>
      <c r="Q8" s="2"/>
      <c r="R8" s="2"/>
      <c r="S8" s="2"/>
    </row>
    <row r="9" spans="1:19" ht="22.5" customHeight="1" x14ac:dyDescent="0.25">
      <c r="A9" s="2"/>
      <c r="B9" s="6"/>
      <c r="C9" s="5"/>
      <c r="D9" s="5"/>
      <c r="E9" s="5"/>
      <c r="F9" s="5"/>
      <c r="G9" s="5"/>
      <c r="H9" s="5"/>
      <c r="I9" s="5"/>
      <c r="J9" s="5"/>
      <c r="K9" s="4"/>
      <c r="L9" s="4"/>
      <c r="M9" s="2"/>
      <c r="N9" s="2"/>
      <c r="O9" s="2"/>
      <c r="P9" s="2"/>
      <c r="Q9" s="2"/>
      <c r="R9" s="2"/>
      <c r="S9" s="2"/>
    </row>
    <row r="10" spans="1:19" x14ac:dyDescent="0.25">
      <c r="A10" s="2"/>
      <c r="B10" s="3"/>
      <c r="C10" s="3"/>
      <c r="D10" s="3"/>
      <c r="E10" s="2"/>
      <c r="F10" s="2"/>
      <c r="G10" s="2"/>
      <c r="H10" s="2"/>
      <c r="I10" s="2"/>
      <c r="J10" s="2"/>
      <c r="K10" s="2"/>
      <c r="L10" s="2"/>
      <c r="M10" s="2"/>
      <c r="N10" s="2"/>
      <c r="O10" s="2"/>
      <c r="P10" s="2"/>
      <c r="Q10" s="2"/>
      <c r="R10" s="2"/>
      <c r="S10" s="2"/>
    </row>
    <row r="11" spans="1:19" x14ac:dyDescent="0.25">
      <c r="A11" s="2"/>
      <c r="B11" s="3"/>
      <c r="C11" s="3"/>
      <c r="D11" s="3"/>
      <c r="E11" s="2"/>
      <c r="F11" s="2"/>
      <c r="G11" s="2"/>
      <c r="H11" s="2"/>
      <c r="I11" s="2"/>
      <c r="J11" s="2"/>
      <c r="K11" s="2"/>
      <c r="L11" s="2"/>
      <c r="M11" s="2"/>
      <c r="N11" s="2"/>
      <c r="O11" s="2"/>
      <c r="P11" s="2"/>
      <c r="Q11" s="2"/>
      <c r="R11" s="2"/>
      <c r="S11" s="2"/>
    </row>
    <row r="12" spans="1:19" ht="12.75" customHeight="1" x14ac:dyDescent="0.25">
      <c r="A12" s="2"/>
      <c r="B12" s="3"/>
      <c r="C12" s="3"/>
      <c r="D12" s="3"/>
      <c r="E12" s="2"/>
      <c r="F12" s="2"/>
      <c r="G12" s="2"/>
      <c r="H12" s="2"/>
      <c r="I12" s="2"/>
      <c r="J12" s="2"/>
      <c r="K12" s="2"/>
      <c r="L12" s="2"/>
      <c r="M12" s="2"/>
      <c r="N12" s="2"/>
      <c r="O12" s="2"/>
      <c r="P12" s="2"/>
      <c r="Q12" s="2"/>
      <c r="R12" s="2"/>
      <c r="S12" s="2"/>
    </row>
    <row r="13" spans="1:19" x14ac:dyDescent="0.25">
      <c r="A13" s="2"/>
      <c r="B13" s="3"/>
      <c r="C13" s="3"/>
      <c r="D13" s="3"/>
      <c r="E13" s="2"/>
      <c r="F13" s="2"/>
      <c r="G13" s="2"/>
      <c r="H13" s="2"/>
      <c r="I13" s="2"/>
      <c r="J13" s="2"/>
      <c r="K13" s="2"/>
      <c r="L13" s="2"/>
      <c r="M13" s="2"/>
      <c r="N13" s="2"/>
      <c r="O13" s="2"/>
      <c r="P13" s="2"/>
      <c r="Q13" s="2"/>
      <c r="R13" s="2"/>
      <c r="S13" s="2"/>
    </row>
    <row r="14" spans="1:19" x14ac:dyDescent="0.25">
      <c r="A14" s="2"/>
      <c r="B14" s="3"/>
      <c r="C14" s="3"/>
      <c r="D14" s="3"/>
      <c r="E14" s="2"/>
      <c r="F14" s="2"/>
      <c r="G14" s="2"/>
      <c r="H14" s="2"/>
      <c r="I14" s="2"/>
      <c r="J14" s="2"/>
      <c r="K14" s="2"/>
      <c r="L14" s="2"/>
      <c r="M14" s="2"/>
      <c r="N14" s="2"/>
      <c r="O14" s="2"/>
      <c r="P14" s="2"/>
      <c r="Q14" s="2"/>
      <c r="R14" s="2"/>
      <c r="S14" s="2"/>
    </row>
    <row r="15" spans="1:19" x14ac:dyDescent="0.25">
      <c r="A15" s="2"/>
      <c r="B15" s="3"/>
      <c r="C15" s="3"/>
      <c r="D15" s="3"/>
      <c r="E15" s="2"/>
      <c r="F15" s="2"/>
      <c r="G15" s="2"/>
      <c r="H15" s="2"/>
      <c r="I15" s="2"/>
      <c r="J15" s="2"/>
      <c r="K15" s="2"/>
      <c r="L15" s="2"/>
      <c r="M15" s="2"/>
      <c r="N15" s="2"/>
      <c r="O15" s="2"/>
      <c r="P15" s="2"/>
      <c r="Q15" s="2"/>
      <c r="R15" s="2"/>
      <c r="S15" s="2"/>
    </row>
    <row r="16" spans="1:19" x14ac:dyDescent="0.25">
      <c r="A16" s="2"/>
      <c r="B16" s="2"/>
      <c r="C16" s="2"/>
      <c r="D16" s="2"/>
      <c r="E16" s="2"/>
      <c r="F16" s="2"/>
      <c r="G16" s="2"/>
      <c r="H16" s="2"/>
      <c r="I16" s="2"/>
      <c r="J16" s="2"/>
      <c r="K16" s="2"/>
      <c r="L16" s="2"/>
      <c r="M16" s="2"/>
      <c r="N16" s="2"/>
      <c r="O16" s="2"/>
      <c r="P16" s="2"/>
      <c r="Q16" s="2"/>
      <c r="R16" s="2"/>
      <c r="S16" s="2"/>
    </row>
    <row r="17" spans="1:19" x14ac:dyDescent="0.25">
      <c r="A17" s="2"/>
      <c r="B17" s="2"/>
      <c r="C17" s="2"/>
      <c r="D17" s="2"/>
      <c r="E17" s="2"/>
      <c r="F17" s="2"/>
      <c r="G17" s="2"/>
      <c r="H17" s="2"/>
      <c r="I17" s="2"/>
      <c r="J17" s="2"/>
      <c r="K17" s="2"/>
      <c r="L17" s="2"/>
      <c r="M17" s="2"/>
      <c r="N17" s="2"/>
      <c r="O17" s="2"/>
      <c r="P17" s="2"/>
      <c r="Q17" s="2"/>
      <c r="R17" s="2"/>
      <c r="S17" s="2"/>
    </row>
    <row r="18" spans="1:19" x14ac:dyDescent="0.25">
      <c r="A18" s="2"/>
      <c r="B18" s="2"/>
      <c r="C18" s="2"/>
      <c r="D18" s="2"/>
      <c r="E18" s="2"/>
      <c r="F18" s="2"/>
      <c r="G18" s="2"/>
      <c r="H18" s="2"/>
      <c r="I18" s="2"/>
      <c r="J18" s="2"/>
      <c r="K18" s="2"/>
      <c r="L18" s="2"/>
      <c r="M18" s="2"/>
      <c r="N18" s="2"/>
      <c r="O18" s="2"/>
      <c r="P18" s="2"/>
      <c r="Q18" s="2"/>
      <c r="R18" s="2"/>
      <c r="S18" s="2"/>
    </row>
    <row r="19" spans="1:19" x14ac:dyDescent="0.25">
      <c r="A19" s="2"/>
      <c r="B19" s="2"/>
      <c r="C19" s="2"/>
      <c r="D19" s="2"/>
      <c r="E19" s="2"/>
      <c r="F19" s="2"/>
      <c r="G19" s="2"/>
      <c r="H19" s="2"/>
      <c r="I19" s="2"/>
      <c r="J19" s="2"/>
      <c r="K19" s="2"/>
      <c r="L19" s="2"/>
      <c r="M19" s="2"/>
      <c r="N19" s="2"/>
      <c r="O19" s="2"/>
      <c r="P19" s="2"/>
      <c r="Q19" s="2"/>
      <c r="R19" s="2"/>
      <c r="S19" s="2"/>
    </row>
    <row r="20" spans="1:19" x14ac:dyDescent="0.25">
      <c r="A20" s="2"/>
      <c r="B20" s="2"/>
      <c r="C20" s="2"/>
      <c r="D20" s="2"/>
      <c r="E20" s="2"/>
      <c r="F20" s="2"/>
      <c r="G20" s="2"/>
      <c r="H20" s="2"/>
      <c r="I20" s="2"/>
      <c r="J20" s="2"/>
      <c r="K20" s="2"/>
      <c r="L20" s="2"/>
      <c r="M20" s="2"/>
      <c r="N20" s="2"/>
      <c r="O20" s="2"/>
      <c r="P20" s="2"/>
      <c r="Q20" s="2"/>
      <c r="R20" s="2"/>
      <c r="S20" s="2"/>
    </row>
    <row r="21" spans="1:19" x14ac:dyDescent="0.25">
      <c r="A21" s="2"/>
      <c r="B21" s="2"/>
      <c r="C21" s="2"/>
      <c r="D21" s="2"/>
      <c r="E21" s="2"/>
      <c r="F21" s="2"/>
      <c r="G21" s="2"/>
      <c r="H21" s="2"/>
      <c r="I21" s="2"/>
      <c r="J21" s="2"/>
      <c r="K21" s="2"/>
      <c r="L21" s="2"/>
      <c r="M21" s="2"/>
      <c r="N21" s="2"/>
      <c r="O21" s="2"/>
      <c r="P21" s="2"/>
      <c r="Q21" s="2"/>
      <c r="R21" s="2"/>
      <c r="S21" s="2"/>
    </row>
    <row r="22" spans="1:19" x14ac:dyDescent="0.25">
      <c r="A22" s="2"/>
      <c r="B22" s="2"/>
      <c r="C22" s="2"/>
      <c r="D22" s="2"/>
      <c r="E22" s="2"/>
      <c r="F22" s="2"/>
      <c r="G22" s="2"/>
      <c r="H22" s="2"/>
      <c r="I22" s="2"/>
      <c r="J22" s="2"/>
      <c r="K22" s="2"/>
      <c r="L22" s="2"/>
      <c r="M22" s="2"/>
      <c r="N22" s="2"/>
      <c r="O22" s="2"/>
      <c r="P22" s="2"/>
      <c r="Q22" s="2"/>
      <c r="R22" s="2"/>
      <c r="S22" s="2"/>
    </row>
    <row r="23" spans="1:19" x14ac:dyDescent="0.25">
      <c r="A23" s="2"/>
      <c r="B23" s="2"/>
      <c r="C23" s="2"/>
      <c r="D23" s="2"/>
      <c r="E23" s="2"/>
      <c r="F23" s="2"/>
      <c r="G23" s="2"/>
      <c r="H23" s="2"/>
      <c r="I23" s="2"/>
      <c r="J23" s="2"/>
      <c r="K23" s="2"/>
      <c r="L23" s="2"/>
      <c r="M23" s="2"/>
      <c r="N23" s="2"/>
      <c r="O23" s="2"/>
      <c r="P23" s="2"/>
      <c r="Q23" s="2"/>
      <c r="R23" s="2"/>
      <c r="S23" s="2"/>
    </row>
    <row r="24" spans="1:19" x14ac:dyDescent="0.25">
      <c r="A24" s="2"/>
      <c r="B24" s="2"/>
      <c r="C24" s="2"/>
      <c r="D24" s="2"/>
      <c r="E24" s="2"/>
      <c r="F24" s="2"/>
      <c r="G24" s="2"/>
      <c r="H24" s="2"/>
      <c r="I24" s="2"/>
      <c r="J24" s="2"/>
      <c r="K24" s="2"/>
      <c r="L24" s="2"/>
      <c r="M24" s="2"/>
      <c r="N24" s="2"/>
      <c r="O24" s="2"/>
      <c r="P24" s="2"/>
      <c r="Q24" s="2"/>
      <c r="R24" s="2"/>
      <c r="S24" s="2"/>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t="s">
        <v>148</v>
      </c>
      <c r="D27" s="2"/>
      <c r="E27" s="2"/>
      <c r="F27" s="2"/>
      <c r="G27" s="2"/>
      <c r="H27" s="2"/>
      <c r="I27" s="2" t="s">
        <v>148</v>
      </c>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row r="40" spans="1:19" x14ac:dyDescent="0.25">
      <c r="A40" s="2"/>
      <c r="B40" s="2"/>
      <c r="C40" s="2"/>
      <c r="D40" s="2"/>
      <c r="E40" s="2"/>
      <c r="F40" s="2"/>
      <c r="G40" s="2"/>
      <c r="H40" s="2"/>
      <c r="I40" s="2"/>
      <c r="J40" s="2"/>
      <c r="K40" s="2"/>
      <c r="L40" s="2"/>
      <c r="M40" s="2"/>
      <c r="N40" s="2"/>
      <c r="O40" s="2"/>
      <c r="P40" s="2"/>
      <c r="Q40" s="2"/>
      <c r="R40" s="2"/>
      <c r="S40" s="2"/>
    </row>
    <row r="41" spans="1:19" x14ac:dyDescent="0.25">
      <c r="A41" s="2"/>
      <c r="B41" s="2"/>
      <c r="C41" s="2"/>
      <c r="D41" s="2"/>
      <c r="E41" s="2"/>
      <c r="F41" s="2"/>
      <c r="G41" s="2"/>
      <c r="H41" s="2"/>
      <c r="I41" s="2"/>
      <c r="J41" s="2"/>
      <c r="K41" s="2"/>
      <c r="L41" s="2"/>
      <c r="M41" s="2"/>
      <c r="N41" s="2"/>
      <c r="O41" s="2"/>
      <c r="P41" s="2"/>
      <c r="Q41" s="2"/>
      <c r="R41" s="2"/>
      <c r="S41" s="2"/>
    </row>
    <row r="42" spans="1:19" x14ac:dyDescent="0.25">
      <c r="A42" s="2"/>
      <c r="B42" s="2"/>
      <c r="C42" s="2"/>
      <c r="D42" s="2"/>
      <c r="E42" s="2"/>
      <c r="F42" s="2"/>
      <c r="G42" s="2"/>
      <c r="H42" s="2"/>
      <c r="I42" s="2"/>
      <c r="J42" s="2"/>
      <c r="K42" s="2"/>
      <c r="L42" s="2"/>
      <c r="M42" s="2"/>
      <c r="N42" s="2"/>
      <c r="O42" s="2"/>
      <c r="P42" s="2"/>
      <c r="Q42" s="2"/>
      <c r="R42" s="2"/>
      <c r="S42" s="2"/>
    </row>
    <row r="43" spans="1:19" s="2" customFormat="1" x14ac:dyDescent="0.25"/>
    <row r="44" spans="1:19" s="2" customFormat="1" x14ac:dyDescent="0.25"/>
    <row r="45" spans="1:19" s="2" customFormat="1" x14ac:dyDescent="0.25"/>
    <row r="46" spans="1:19" s="2" customFormat="1" x14ac:dyDescent="0.25"/>
    <row r="47" spans="1:19" s="2" customFormat="1" x14ac:dyDescent="0.25"/>
    <row r="48" spans="1:19" s="2" customFormat="1" x14ac:dyDescent="0.25"/>
    <row r="49" spans="5:5" s="2" customFormat="1" x14ac:dyDescent="0.25"/>
    <row r="50" spans="5:5" s="2" customFormat="1" x14ac:dyDescent="0.25"/>
    <row r="51" spans="5:5" s="2" customFormat="1" x14ac:dyDescent="0.25"/>
    <row r="52" spans="5:5" s="2" customFormat="1" x14ac:dyDescent="0.25"/>
    <row r="53" spans="5:5" s="2" customFormat="1" x14ac:dyDescent="0.25"/>
    <row r="54" spans="5:5" s="2" customFormat="1" x14ac:dyDescent="0.25"/>
    <row r="55" spans="5:5" s="2" customFormat="1" x14ac:dyDescent="0.25"/>
    <row r="56" spans="5:5" s="2" customFormat="1" x14ac:dyDescent="0.25"/>
    <row r="57" spans="5:5" s="2" customFormat="1" x14ac:dyDescent="0.25">
      <c r="E57" s="2" t="s">
        <v>149</v>
      </c>
    </row>
    <row r="58" spans="5:5" s="2" customFormat="1" x14ac:dyDescent="0.25"/>
    <row r="59" spans="5:5" s="2" customFormat="1" x14ac:dyDescent="0.25"/>
    <row r="60" spans="5:5" s="2" customFormat="1" x14ac:dyDescent="0.25"/>
    <row r="61" spans="5:5" s="2" customFormat="1" x14ac:dyDescent="0.25"/>
    <row r="62" spans="5:5" s="2" customFormat="1" x14ac:dyDescent="0.25"/>
    <row r="63" spans="5:5" s="2" customFormat="1" x14ac:dyDescent="0.25"/>
    <row r="64" spans="5:5" s="2" customFormat="1" x14ac:dyDescent="0.25"/>
    <row r="65" s="2" customFormat="1" x14ac:dyDescent="0.25"/>
    <row r="66" s="2" customFormat="1" x14ac:dyDescent="0.25"/>
    <row r="67" s="2" customFormat="1" x14ac:dyDescent="0.25"/>
    <row r="68" s="2" customFormat="1" x14ac:dyDescent="0.25"/>
    <row r="69" s="2" customFormat="1" x14ac:dyDescent="0.25"/>
  </sheetData>
  <mergeCells count="1">
    <mergeCell ref="B6:D6"/>
  </mergeCells>
  <hyperlinks>
    <hyperlink ref="B21" r:id="rId1" display="info@lightcounting.com" xr:uid="{C411CB7E-545C-4294-80B0-685735C06DC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CD97-47E5-48CF-9603-4799FB54DF05}">
  <sheetPr>
    <tabColor rgb="FFCCFFCC"/>
  </sheetPr>
  <dimension ref="B2:L60"/>
  <sheetViews>
    <sheetView showGridLines="0" zoomScaleNormal="100" zoomScalePageLayoutView="70" workbookViewId="0"/>
  </sheetViews>
  <sheetFormatPr defaultColWidth="8.6640625" defaultRowHeight="13.2" x14ac:dyDescent="0.25"/>
  <cols>
    <col min="1" max="1" width="4.44140625" style="1" customWidth="1"/>
    <col min="2" max="2" width="22.33203125" style="1" customWidth="1"/>
    <col min="3" max="10" width="11.6640625" style="1" customWidth="1"/>
    <col min="11" max="12" width="13.33203125" style="1" customWidth="1"/>
    <col min="13" max="16384" width="8.6640625" style="1"/>
  </cols>
  <sheetData>
    <row r="2" spans="2:12" ht="17.399999999999999" x14ac:dyDescent="0.3">
      <c r="B2" s="37" t="str">
        <f>Introduction!B2</f>
        <v>LightCounting 5G Core Service-based Architecture (SBA) Market Size &amp; Forecast</v>
      </c>
    </row>
    <row r="3" spans="2:12" ht="17.399999999999999" x14ac:dyDescent="0.3">
      <c r="B3" s="166" t="str">
        <f>Introduction!B3</f>
        <v>July 2022 - Sample template for illustrative purposes only</v>
      </c>
    </row>
    <row r="4" spans="2:12" ht="15" customHeight="1" x14ac:dyDescent="0.25">
      <c r="B4" s="36"/>
    </row>
    <row r="5" spans="2:12" ht="15" customHeight="1" x14ac:dyDescent="0.3">
      <c r="B5" s="62" t="s">
        <v>135</v>
      </c>
      <c r="C5" s="34"/>
    </row>
    <row r="6" spans="2:12" ht="13.5" customHeight="1" x14ac:dyDescent="0.25"/>
    <row r="7" spans="2:12" s="74" customFormat="1" ht="13.5" customHeight="1" x14ac:dyDescent="0.25">
      <c r="B7" s="21" t="s">
        <v>136</v>
      </c>
    </row>
    <row r="8" spans="2:12" s="74" customFormat="1" ht="13.5" customHeight="1" x14ac:dyDescent="0.25">
      <c r="B8" s="77" t="s">
        <v>40</v>
      </c>
      <c r="C8" s="78">
        <v>2016</v>
      </c>
      <c r="D8" s="78">
        <f>C8+1</f>
        <v>2017</v>
      </c>
      <c r="E8" s="78">
        <f t="shared" ref="E8:L8" si="0">D8+1</f>
        <v>2018</v>
      </c>
      <c r="F8" s="78">
        <f t="shared" si="0"/>
        <v>2019</v>
      </c>
      <c r="G8" s="78">
        <f t="shared" si="0"/>
        <v>2020</v>
      </c>
      <c r="H8" s="78">
        <f t="shared" si="0"/>
        <v>2021</v>
      </c>
      <c r="I8" s="113"/>
      <c r="J8" s="113"/>
      <c r="K8" s="113"/>
      <c r="L8" s="113"/>
    </row>
    <row r="9" spans="2:12" s="74" customFormat="1" ht="13.5" customHeight="1" x14ac:dyDescent="0.25">
      <c r="B9" s="73" t="s">
        <v>45</v>
      </c>
      <c r="C9" s="28"/>
      <c r="D9" s="28"/>
      <c r="E9" s="28"/>
      <c r="F9" s="28"/>
      <c r="G9" s="28"/>
      <c r="H9" s="28"/>
      <c r="I9" s="151"/>
      <c r="J9" s="151"/>
      <c r="K9" s="151"/>
      <c r="L9" s="151"/>
    </row>
    <row r="10" spans="2:12" s="74" customFormat="1" ht="13.5" customHeight="1" x14ac:dyDescent="0.25">
      <c r="B10" s="73" t="s">
        <v>138</v>
      </c>
      <c r="C10" s="28"/>
      <c r="D10" s="28"/>
      <c r="E10" s="28"/>
      <c r="F10" s="28"/>
      <c r="G10" s="28"/>
      <c r="H10" s="28"/>
      <c r="I10" s="151"/>
      <c r="J10" s="151"/>
      <c r="K10" s="151"/>
      <c r="L10" s="151"/>
    </row>
    <row r="11" spans="2:12" s="74" customFormat="1" ht="13.5" customHeight="1" x14ac:dyDescent="0.25">
      <c r="B11" s="73" t="s">
        <v>36</v>
      </c>
      <c r="C11" s="28"/>
      <c r="D11" s="28"/>
      <c r="E11" s="28"/>
      <c r="F11" s="28"/>
      <c r="G11" s="28"/>
      <c r="H11" s="28"/>
      <c r="I11" s="151"/>
      <c r="J11" s="151"/>
      <c r="K11" s="151"/>
      <c r="L11" s="151"/>
    </row>
    <row r="12" spans="2:12" s="74" customFormat="1" ht="13.5" customHeight="1" x14ac:dyDescent="0.25">
      <c r="B12" s="73" t="s">
        <v>12</v>
      </c>
      <c r="C12" s="28"/>
      <c r="D12" s="28"/>
      <c r="E12" s="28"/>
      <c r="F12" s="28"/>
      <c r="G12" s="28"/>
      <c r="H12" s="28"/>
      <c r="I12" s="151"/>
      <c r="J12" s="151"/>
      <c r="K12" s="151"/>
      <c r="L12" s="151"/>
    </row>
    <row r="13" spans="2:12" s="74" customFormat="1" ht="13.5" customHeight="1" x14ac:dyDescent="0.25">
      <c r="B13" s="73" t="s">
        <v>35</v>
      </c>
      <c r="C13" s="28"/>
      <c r="D13" s="28"/>
      <c r="E13" s="28"/>
      <c r="F13" s="28"/>
      <c r="G13" s="28"/>
      <c r="H13" s="28"/>
      <c r="I13" s="151"/>
      <c r="J13" s="151"/>
      <c r="K13" s="151"/>
      <c r="L13" s="151"/>
    </row>
    <row r="14" spans="2:12" s="74" customFormat="1" ht="13.5" customHeight="1" x14ac:dyDescent="0.25">
      <c r="B14" s="73" t="s">
        <v>34</v>
      </c>
      <c r="C14" s="28"/>
      <c r="D14" s="28"/>
      <c r="E14" s="28"/>
      <c r="F14" s="28"/>
      <c r="G14" s="28"/>
      <c r="H14" s="28"/>
      <c r="I14" s="151"/>
      <c r="J14" s="151"/>
      <c r="K14" s="151"/>
      <c r="L14" s="151"/>
    </row>
    <row r="15" spans="2:12" s="74" customFormat="1" ht="13.5" customHeight="1" x14ac:dyDescent="0.25">
      <c r="B15" s="73" t="s">
        <v>139</v>
      </c>
      <c r="C15" s="28"/>
      <c r="D15" s="28"/>
      <c r="E15" s="28"/>
      <c r="F15" s="28"/>
      <c r="G15" s="28"/>
      <c r="H15" s="28"/>
      <c r="I15" s="151"/>
      <c r="J15" s="151"/>
      <c r="K15" s="151"/>
      <c r="L15" s="151"/>
    </row>
    <row r="16" spans="2:12" s="74" customFormat="1" ht="13.5" customHeight="1" x14ac:dyDescent="0.25">
      <c r="B16" s="73" t="s">
        <v>9</v>
      </c>
      <c r="C16" s="28"/>
      <c r="D16" s="28"/>
      <c r="E16" s="28"/>
      <c r="F16" s="28"/>
      <c r="G16" s="28"/>
      <c r="H16" s="28"/>
      <c r="I16" s="151"/>
      <c r="J16" s="151"/>
      <c r="K16" s="151"/>
      <c r="L16" s="151"/>
    </row>
    <row r="17" spans="2:12" s="74" customFormat="1" ht="13.5" customHeight="1" x14ac:dyDescent="0.25">
      <c r="B17" s="82" t="s">
        <v>169</v>
      </c>
      <c r="C17" s="28"/>
      <c r="D17" s="28"/>
      <c r="E17" s="28"/>
      <c r="F17" s="28"/>
      <c r="G17" s="28"/>
      <c r="H17" s="28"/>
      <c r="I17" s="151"/>
      <c r="J17" s="151"/>
      <c r="K17" s="151"/>
      <c r="L17" s="151"/>
    </row>
    <row r="18" spans="2:12" s="74" customFormat="1" ht="13.5" customHeight="1" x14ac:dyDescent="0.25">
      <c r="B18" s="73" t="s">
        <v>42</v>
      </c>
      <c r="C18" s="28"/>
      <c r="D18" s="28"/>
      <c r="E18" s="28"/>
      <c r="F18" s="28"/>
      <c r="G18" s="28"/>
      <c r="H18" s="28"/>
      <c r="I18" s="151"/>
      <c r="J18" s="151"/>
      <c r="K18" s="151"/>
      <c r="L18" s="151"/>
    </row>
    <row r="19" spans="2:12" s="74" customFormat="1" ht="13.5" customHeight="1" x14ac:dyDescent="0.25">
      <c r="B19" s="73" t="s">
        <v>60</v>
      </c>
      <c r="C19" s="28"/>
      <c r="D19" s="28"/>
      <c r="E19" s="28"/>
      <c r="F19" s="28"/>
      <c r="G19" s="28"/>
      <c r="H19" s="28"/>
      <c r="I19" s="151"/>
      <c r="J19" s="151"/>
      <c r="K19" s="151"/>
      <c r="L19" s="151"/>
    </row>
    <row r="20" spans="2:12" s="74" customFormat="1" ht="13.5" customHeight="1" x14ac:dyDescent="0.25">
      <c r="B20" s="73" t="s">
        <v>99</v>
      </c>
      <c r="C20" s="28"/>
      <c r="D20" s="28"/>
      <c r="E20" s="28"/>
      <c r="F20" s="28"/>
      <c r="G20" s="28"/>
      <c r="H20" s="28"/>
      <c r="I20" s="151"/>
      <c r="J20" s="151"/>
      <c r="K20" s="151"/>
      <c r="L20" s="151"/>
    </row>
    <row r="21" spans="2:12" s="74" customFormat="1" ht="13.5" customHeight="1" x14ac:dyDescent="0.25">
      <c r="B21" s="73" t="s">
        <v>74</v>
      </c>
      <c r="C21" s="76">
        <f t="shared" ref="C21:H21" si="1">SUM(C9:C20)</f>
        <v>0</v>
      </c>
      <c r="D21" s="76">
        <f t="shared" si="1"/>
        <v>0</v>
      </c>
      <c r="E21" s="76">
        <f t="shared" si="1"/>
        <v>0</v>
      </c>
      <c r="F21" s="76">
        <f t="shared" si="1"/>
        <v>0</v>
      </c>
      <c r="G21" s="76">
        <f t="shared" si="1"/>
        <v>0</v>
      </c>
      <c r="H21" s="76">
        <f t="shared" si="1"/>
        <v>0</v>
      </c>
      <c r="I21" s="152"/>
      <c r="J21" s="152"/>
      <c r="K21" s="152"/>
      <c r="L21" s="152"/>
    </row>
    <row r="22" spans="2:12" s="74" customFormat="1" ht="13.5" customHeight="1" x14ac:dyDescent="0.25">
      <c r="B22" s="74" t="s">
        <v>134</v>
      </c>
      <c r="C22" s="79"/>
      <c r="D22" s="79"/>
      <c r="E22" s="79"/>
      <c r="F22" s="79"/>
      <c r="I22" s="112"/>
      <c r="J22" s="112"/>
      <c r="K22" s="112"/>
      <c r="L22" s="112"/>
    </row>
    <row r="23" spans="2:12" s="74" customFormat="1" ht="13.5" customHeight="1" x14ac:dyDescent="0.25">
      <c r="B23" s="57"/>
      <c r="C23" s="143"/>
      <c r="D23" s="143"/>
      <c r="E23" s="143"/>
      <c r="F23" s="143"/>
      <c r="G23" s="143"/>
      <c r="H23" s="143"/>
      <c r="I23" s="112"/>
      <c r="J23" s="112"/>
      <c r="K23" s="112"/>
      <c r="L23" s="112"/>
    </row>
    <row r="24" spans="2:12" s="74" customFormat="1" ht="13.5" customHeight="1" x14ac:dyDescent="0.25">
      <c r="B24" s="21" t="s">
        <v>137</v>
      </c>
      <c r="I24" s="112"/>
      <c r="J24" s="112"/>
      <c r="K24" s="112"/>
      <c r="L24" s="112"/>
    </row>
    <row r="25" spans="2:12" s="74" customFormat="1" ht="13.5" customHeight="1" x14ac:dyDescent="0.25">
      <c r="B25" s="77" t="s">
        <v>40</v>
      </c>
      <c r="C25" s="78">
        <f t="shared" ref="C25:L25" si="2">C8</f>
        <v>2016</v>
      </c>
      <c r="D25" s="78">
        <f t="shared" si="2"/>
        <v>2017</v>
      </c>
      <c r="E25" s="78">
        <f t="shared" si="2"/>
        <v>2018</v>
      </c>
      <c r="F25" s="78">
        <f t="shared" si="2"/>
        <v>2019</v>
      </c>
      <c r="G25" s="78">
        <f t="shared" si="2"/>
        <v>2020</v>
      </c>
      <c r="H25" s="78">
        <f t="shared" si="2"/>
        <v>2021</v>
      </c>
      <c r="I25" s="113"/>
      <c r="J25" s="113"/>
      <c r="K25" s="113"/>
      <c r="L25" s="113"/>
    </row>
    <row r="26" spans="2:12" s="74" customFormat="1" ht="13.5" customHeight="1" x14ac:dyDescent="0.25">
      <c r="B26" s="73" t="str">
        <f t="shared" ref="B26:B31" si="3">B9</f>
        <v>Amdocs</v>
      </c>
      <c r="C26" s="17" t="e">
        <f t="shared" ref="C26:F36" si="4">C9/C$21</f>
        <v>#DIV/0!</v>
      </c>
      <c r="D26" s="17" t="e">
        <f t="shared" si="4"/>
        <v>#DIV/0!</v>
      </c>
      <c r="E26" s="17" t="e">
        <f t="shared" si="4"/>
        <v>#DIV/0!</v>
      </c>
      <c r="F26" s="17" t="e">
        <f t="shared" si="4"/>
        <v>#DIV/0!</v>
      </c>
      <c r="G26" s="17" t="e">
        <f t="shared" ref="G26:H26" si="5">G9/G$21</f>
        <v>#DIV/0!</v>
      </c>
      <c r="H26" s="17" t="e">
        <f t="shared" si="5"/>
        <v>#DIV/0!</v>
      </c>
      <c r="I26" s="115"/>
      <c r="J26" s="115"/>
      <c r="K26" s="115"/>
      <c r="L26" s="115"/>
    </row>
    <row r="27" spans="2:12" s="74" customFormat="1" ht="13.5" customHeight="1" x14ac:dyDescent="0.25">
      <c r="B27" s="73" t="str">
        <f t="shared" si="3"/>
        <v>AsiaInfo</v>
      </c>
      <c r="C27" s="17" t="e">
        <f t="shared" si="4"/>
        <v>#DIV/0!</v>
      </c>
      <c r="D27" s="17" t="e">
        <f t="shared" si="4"/>
        <v>#DIV/0!</v>
      </c>
      <c r="E27" s="17" t="e">
        <f t="shared" si="4"/>
        <v>#DIV/0!</v>
      </c>
      <c r="F27" s="17" t="e">
        <f t="shared" si="4"/>
        <v>#DIV/0!</v>
      </c>
      <c r="G27" s="17" t="e">
        <f t="shared" ref="G27:H27" si="6">G10/G$21</f>
        <v>#DIV/0!</v>
      </c>
      <c r="H27" s="17" t="e">
        <f t="shared" si="6"/>
        <v>#DIV/0!</v>
      </c>
      <c r="I27" s="115"/>
      <c r="J27" s="115"/>
      <c r="K27" s="115"/>
      <c r="L27" s="115"/>
    </row>
    <row r="28" spans="2:12" s="74" customFormat="1" ht="13.5" customHeight="1" x14ac:dyDescent="0.25">
      <c r="B28" s="73" t="str">
        <f t="shared" si="3"/>
        <v>Cisco</v>
      </c>
      <c r="C28" s="17" t="e">
        <f t="shared" si="4"/>
        <v>#DIV/0!</v>
      </c>
      <c r="D28" s="17" t="e">
        <f t="shared" si="4"/>
        <v>#DIV/0!</v>
      </c>
      <c r="E28" s="17" t="e">
        <f t="shared" si="4"/>
        <v>#DIV/0!</v>
      </c>
      <c r="F28" s="17" t="e">
        <f t="shared" si="4"/>
        <v>#DIV/0!</v>
      </c>
      <c r="G28" s="17" t="e">
        <f t="shared" ref="G28:H28" si="7">G11/G$21</f>
        <v>#DIV/0!</v>
      </c>
      <c r="H28" s="17" t="e">
        <f t="shared" si="7"/>
        <v>#DIV/0!</v>
      </c>
      <c r="I28" s="115"/>
      <c r="J28" s="115"/>
      <c r="K28" s="115"/>
      <c r="L28" s="115"/>
    </row>
    <row r="29" spans="2:12" s="74" customFormat="1" ht="13.5" customHeight="1" x14ac:dyDescent="0.25">
      <c r="B29" s="73" t="str">
        <f t="shared" si="3"/>
        <v>Ericsson</v>
      </c>
      <c r="C29" s="17" t="e">
        <f t="shared" si="4"/>
        <v>#DIV/0!</v>
      </c>
      <c r="D29" s="17" t="e">
        <f t="shared" si="4"/>
        <v>#DIV/0!</v>
      </c>
      <c r="E29" s="17" t="e">
        <f t="shared" si="4"/>
        <v>#DIV/0!</v>
      </c>
      <c r="F29" s="17" t="e">
        <f t="shared" si="4"/>
        <v>#DIV/0!</v>
      </c>
      <c r="G29" s="17" t="e">
        <f t="shared" ref="G29:H29" si="8">G12/G$21</f>
        <v>#DIV/0!</v>
      </c>
      <c r="H29" s="17" t="e">
        <f t="shared" si="8"/>
        <v>#DIV/0!</v>
      </c>
      <c r="I29" s="115"/>
      <c r="J29" s="115"/>
      <c r="K29" s="115"/>
      <c r="L29" s="115"/>
    </row>
    <row r="30" spans="2:12" s="74" customFormat="1" ht="13.5" customHeight="1" x14ac:dyDescent="0.25">
      <c r="B30" s="73" t="str">
        <f t="shared" si="3"/>
        <v>HPE</v>
      </c>
      <c r="C30" s="17" t="e">
        <f t="shared" si="4"/>
        <v>#DIV/0!</v>
      </c>
      <c r="D30" s="17" t="e">
        <f t="shared" si="4"/>
        <v>#DIV/0!</v>
      </c>
      <c r="E30" s="17" t="e">
        <f t="shared" si="4"/>
        <v>#DIV/0!</v>
      </c>
      <c r="F30" s="17" t="e">
        <f t="shared" si="4"/>
        <v>#DIV/0!</v>
      </c>
      <c r="G30" s="17" t="e">
        <f t="shared" ref="G30:H30" si="9">G13/G$21</f>
        <v>#DIV/0!</v>
      </c>
      <c r="H30" s="17" t="e">
        <f t="shared" si="9"/>
        <v>#DIV/0!</v>
      </c>
      <c r="I30" s="115"/>
      <c r="J30" s="115"/>
      <c r="K30" s="115"/>
      <c r="L30" s="115"/>
    </row>
    <row r="31" spans="2:12" s="74" customFormat="1" ht="13.5" customHeight="1" x14ac:dyDescent="0.25">
      <c r="B31" s="73" t="str">
        <f t="shared" si="3"/>
        <v>Huawei</v>
      </c>
      <c r="C31" s="17" t="e">
        <f t="shared" si="4"/>
        <v>#DIV/0!</v>
      </c>
      <c r="D31" s="17" t="e">
        <f t="shared" si="4"/>
        <v>#DIV/0!</v>
      </c>
      <c r="E31" s="17" t="e">
        <f t="shared" si="4"/>
        <v>#DIV/0!</v>
      </c>
      <c r="F31" s="17" t="e">
        <f t="shared" si="4"/>
        <v>#DIV/0!</v>
      </c>
      <c r="G31" s="17" t="e">
        <f t="shared" ref="G31:H31" si="10">G14/G$21</f>
        <v>#DIV/0!</v>
      </c>
      <c r="H31" s="17" t="e">
        <f t="shared" si="10"/>
        <v>#DIV/0!</v>
      </c>
      <c r="I31" s="115"/>
      <c r="J31" s="115"/>
      <c r="K31" s="115"/>
      <c r="L31" s="115"/>
    </row>
    <row r="32" spans="2:12" s="74" customFormat="1" ht="13.5" customHeight="1" x14ac:dyDescent="0.25">
      <c r="B32" s="73" t="str">
        <f t="shared" ref="B32:B33" si="11">B15</f>
        <v>NEC Netcracker</v>
      </c>
      <c r="C32" s="17" t="e">
        <f t="shared" si="4"/>
        <v>#DIV/0!</v>
      </c>
      <c r="D32" s="17" t="e">
        <f t="shared" si="4"/>
        <v>#DIV/0!</v>
      </c>
      <c r="E32" s="17" t="e">
        <f t="shared" si="4"/>
        <v>#DIV/0!</v>
      </c>
      <c r="F32" s="17" t="e">
        <f t="shared" si="4"/>
        <v>#DIV/0!</v>
      </c>
      <c r="G32" s="17" t="e">
        <f t="shared" ref="G32:H32" si="12">G15/G$21</f>
        <v>#DIV/0!</v>
      </c>
      <c r="H32" s="17" t="e">
        <f t="shared" si="12"/>
        <v>#DIV/0!</v>
      </c>
      <c r="I32" s="115"/>
      <c r="J32" s="115"/>
      <c r="K32" s="115"/>
      <c r="L32" s="115"/>
    </row>
    <row r="33" spans="2:12" s="74" customFormat="1" ht="13.5" customHeight="1" x14ac:dyDescent="0.25">
      <c r="B33" s="73" t="str">
        <f t="shared" si="11"/>
        <v>Nokia</v>
      </c>
      <c r="C33" s="17" t="e">
        <f t="shared" si="4"/>
        <v>#DIV/0!</v>
      </c>
      <c r="D33" s="17" t="e">
        <f t="shared" si="4"/>
        <v>#DIV/0!</v>
      </c>
      <c r="E33" s="17" t="e">
        <f t="shared" si="4"/>
        <v>#DIV/0!</v>
      </c>
      <c r="F33" s="17" t="e">
        <f t="shared" si="4"/>
        <v>#DIV/0!</v>
      </c>
      <c r="G33" s="17" t="e">
        <f t="shared" ref="G33:H33" si="13">G16/G$21</f>
        <v>#DIV/0!</v>
      </c>
      <c r="H33" s="17" t="e">
        <f t="shared" si="13"/>
        <v>#DIV/0!</v>
      </c>
      <c r="I33" s="115"/>
      <c r="J33" s="115"/>
      <c r="K33" s="115"/>
      <c r="L33" s="115"/>
    </row>
    <row r="34" spans="2:12" s="74" customFormat="1" ht="13.5" customHeight="1" x14ac:dyDescent="0.25">
      <c r="B34" s="73" t="str">
        <f>B17</f>
        <v>Openet (in Amdocs)</v>
      </c>
      <c r="C34" s="17" t="e">
        <f t="shared" si="4"/>
        <v>#DIV/0!</v>
      </c>
      <c r="D34" s="17" t="e">
        <f t="shared" si="4"/>
        <v>#DIV/0!</v>
      </c>
      <c r="E34" s="17" t="e">
        <f t="shared" si="4"/>
        <v>#DIV/0!</v>
      </c>
      <c r="F34" s="17" t="e">
        <f t="shared" si="4"/>
        <v>#DIV/0!</v>
      </c>
      <c r="G34" s="17" t="e">
        <f t="shared" ref="G34:H34" si="14">G17/G$21</f>
        <v>#DIV/0!</v>
      </c>
      <c r="H34" s="17" t="e">
        <f t="shared" si="14"/>
        <v>#DIV/0!</v>
      </c>
      <c r="I34" s="115"/>
      <c r="J34" s="115"/>
      <c r="K34" s="115"/>
      <c r="L34" s="115"/>
    </row>
    <row r="35" spans="2:12" s="74" customFormat="1" ht="13.5" customHeight="1" x14ac:dyDescent="0.25">
      <c r="B35" s="73" t="str">
        <f>B18</f>
        <v>Oracle</v>
      </c>
      <c r="C35" s="17" t="e">
        <f t="shared" si="4"/>
        <v>#DIV/0!</v>
      </c>
      <c r="D35" s="17" t="e">
        <f t="shared" si="4"/>
        <v>#DIV/0!</v>
      </c>
      <c r="E35" s="17" t="e">
        <f t="shared" si="4"/>
        <v>#DIV/0!</v>
      </c>
      <c r="F35" s="17" t="e">
        <f t="shared" si="4"/>
        <v>#DIV/0!</v>
      </c>
      <c r="G35" s="17" t="e">
        <f t="shared" ref="G35:H35" si="15">G18/G$21</f>
        <v>#DIV/0!</v>
      </c>
      <c r="H35" s="17" t="e">
        <f t="shared" si="15"/>
        <v>#DIV/0!</v>
      </c>
      <c r="I35" s="115"/>
      <c r="J35" s="115"/>
      <c r="K35" s="115"/>
      <c r="L35" s="115"/>
    </row>
    <row r="36" spans="2:12" s="74" customFormat="1" ht="13.5" customHeight="1" x14ac:dyDescent="0.25">
      <c r="B36" s="73" t="str">
        <f>B19</f>
        <v>Optiva</v>
      </c>
      <c r="C36" s="17" t="e">
        <f t="shared" si="4"/>
        <v>#DIV/0!</v>
      </c>
      <c r="D36" s="17" t="e">
        <f t="shared" si="4"/>
        <v>#DIV/0!</v>
      </c>
      <c r="E36" s="17" t="e">
        <f t="shared" si="4"/>
        <v>#DIV/0!</v>
      </c>
      <c r="F36" s="17" t="e">
        <f t="shared" si="4"/>
        <v>#DIV/0!</v>
      </c>
      <c r="G36" s="17" t="e">
        <f t="shared" ref="G36:H36" si="16">G19/G$21</f>
        <v>#DIV/0!</v>
      </c>
      <c r="H36" s="17" t="e">
        <f t="shared" si="16"/>
        <v>#DIV/0!</v>
      </c>
      <c r="I36" s="115"/>
      <c r="J36" s="115"/>
      <c r="K36" s="115"/>
      <c r="L36" s="115"/>
    </row>
    <row r="37" spans="2:12" s="74" customFormat="1" ht="13.5" customHeight="1" x14ac:dyDescent="0.25">
      <c r="B37" s="73" t="s">
        <v>99</v>
      </c>
      <c r="C37" s="17" t="e">
        <f>C20/C$21</f>
        <v>#DIV/0!</v>
      </c>
      <c r="D37" s="17" t="e">
        <f t="shared" ref="D37:F37" si="17">D20/D$21</f>
        <v>#DIV/0!</v>
      </c>
      <c r="E37" s="17" t="e">
        <f t="shared" si="17"/>
        <v>#DIV/0!</v>
      </c>
      <c r="F37" s="17" t="e">
        <f t="shared" si="17"/>
        <v>#DIV/0!</v>
      </c>
      <c r="G37" s="17" t="e">
        <f t="shared" ref="G37" si="18">G20/G$21</f>
        <v>#DIV/0!</v>
      </c>
      <c r="H37" s="17" t="e">
        <f t="shared" ref="H37" si="19">H20/H$21</f>
        <v>#DIV/0!</v>
      </c>
      <c r="I37" s="115"/>
      <c r="J37" s="115"/>
      <c r="K37" s="115"/>
      <c r="L37" s="115"/>
    </row>
    <row r="38" spans="2:12" s="74" customFormat="1" ht="13.5" customHeight="1" x14ac:dyDescent="0.25">
      <c r="B38" s="73" t="s">
        <v>74</v>
      </c>
      <c r="C38" s="80" t="e">
        <f t="shared" ref="C38:G38" si="20">SUM(C26:C37)</f>
        <v>#DIV/0!</v>
      </c>
      <c r="D38" s="80" t="e">
        <f t="shared" si="20"/>
        <v>#DIV/0!</v>
      </c>
      <c r="E38" s="80" t="e">
        <f t="shared" si="20"/>
        <v>#DIV/0!</v>
      </c>
      <c r="F38" s="80" t="e">
        <f t="shared" si="20"/>
        <v>#DIV/0!</v>
      </c>
      <c r="G38" s="80" t="e">
        <f t="shared" si="20"/>
        <v>#DIV/0!</v>
      </c>
      <c r="H38" s="80" t="e">
        <f t="shared" ref="H38" si="21">SUM(H26:H37)</f>
        <v>#DIV/0!</v>
      </c>
      <c r="I38" s="153"/>
      <c r="J38" s="153"/>
      <c r="K38" s="153"/>
      <c r="L38" s="153"/>
    </row>
    <row r="39" spans="2:12" ht="12.9" customHeight="1" x14ac:dyDescent="0.25"/>
    <row r="40" spans="2:12" ht="12.9" customHeight="1" x14ac:dyDescent="0.25"/>
    <row r="41" spans="2:12" ht="12.9" customHeight="1" x14ac:dyDescent="0.25"/>
    <row r="42" spans="2:12" ht="12.9" customHeight="1" x14ac:dyDescent="0.25"/>
    <row r="43" spans="2:12" ht="12.9" customHeight="1" x14ac:dyDescent="0.25"/>
    <row r="44" spans="2:12" ht="12.9" customHeight="1" x14ac:dyDescent="0.25"/>
    <row r="45" spans="2:12" ht="12.9" customHeight="1" x14ac:dyDescent="0.25"/>
    <row r="46" spans="2:12" ht="12.9" customHeight="1" x14ac:dyDescent="0.25"/>
    <row r="47" spans="2:12" ht="12.9" customHeight="1" x14ac:dyDescent="0.25"/>
    <row r="48" spans="2:12" ht="12.9" customHeight="1" x14ac:dyDescent="0.25"/>
    <row r="49" ht="12.9" customHeight="1" x14ac:dyDescent="0.25"/>
    <row r="50" ht="12.9" customHeight="1" x14ac:dyDescent="0.25"/>
    <row r="51" ht="12.9" customHeight="1" x14ac:dyDescent="0.25"/>
    <row r="52" ht="12.9" customHeight="1" x14ac:dyDescent="0.25"/>
    <row r="53" ht="12.9" customHeight="1" x14ac:dyDescent="0.25"/>
    <row r="54" ht="12.9" customHeight="1" x14ac:dyDescent="0.25"/>
    <row r="55" ht="12.9" customHeight="1" x14ac:dyDescent="0.25"/>
    <row r="56" ht="12.9" customHeight="1" x14ac:dyDescent="0.25"/>
    <row r="57" ht="12.9" customHeight="1" x14ac:dyDescent="0.25"/>
    <row r="58" ht="12.9" customHeight="1" x14ac:dyDescent="0.25"/>
    <row r="59" ht="12.9" customHeight="1" x14ac:dyDescent="0.25"/>
    <row r="60" ht="12.9"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CF44-62A9-4450-B61A-1843B9F58AF1}">
  <sheetPr>
    <tabColor rgb="FFCCFFCC"/>
  </sheetPr>
  <dimension ref="B2:S43"/>
  <sheetViews>
    <sheetView showGridLines="0" zoomScaleNormal="100" zoomScalePageLayoutView="80" workbookViewId="0"/>
  </sheetViews>
  <sheetFormatPr defaultColWidth="8.6640625" defaultRowHeight="13.8" x14ac:dyDescent="0.3"/>
  <cols>
    <col min="1" max="1" width="4.44140625" style="10" customWidth="1"/>
    <col min="2" max="2" width="18.44140625" style="10" customWidth="1"/>
    <col min="3" max="7" width="8.6640625" style="10" customWidth="1"/>
    <col min="8" max="8" width="31.5546875" style="10" customWidth="1"/>
    <col min="9" max="14" width="8.6640625" style="10" customWidth="1"/>
    <col min="15" max="15" width="10" style="10" customWidth="1"/>
    <col min="16" max="16384" width="8.6640625" style="10"/>
  </cols>
  <sheetData>
    <row r="2" spans="2:19" ht="17.399999999999999" x14ac:dyDescent="0.3">
      <c r="B2" s="9" t="str">
        <f>Introduction!B2</f>
        <v>LightCounting 5G Core Service-based Architecture (SBA) Market Size &amp; Forecast</v>
      </c>
    </row>
    <row r="3" spans="2:19" ht="17.399999999999999" x14ac:dyDescent="0.3">
      <c r="B3" s="166" t="str">
        <f>Introduction!B3</f>
        <v>July 2022 - Sample template for illustrative purposes only</v>
      </c>
      <c r="F3" s="144"/>
    </row>
    <row r="4" spans="2:19" ht="13.35" customHeight="1" x14ac:dyDescent="0.3">
      <c r="B4" s="12"/>
    </row>
    <row r="5" spans="2:19" ht="15.6" x14ac:dyDescent="0.3">
      <c r="B5" s="62" t="s">
        <v>4</v>
      </c>
    </row>
    <row r="6" spans="2:19" ht="13.35" customHeight="1" x14ac:dyDescent="0.3"/>
    <row r="7" spans="2:19" s="69" customFormat="1" ht="21" customHeight="1" x14ac:dyDescent="0.25">
      <c r="B7" s="71" t="s">
        <v>3</v>
      </c>
      <c r="C7" s="129" t="s">
        <v>2</v>
      </c>
      <c r="D7" s="130"/>
      <c r="E7" s="130"/>
      <c r="F7" s="130"/>
      <c r="G7" s="130"/>
      <c r="H7" s="131"/>
      <c r="I7" s="129" t="s">
        <v>87</v>
      </c>
      <c r="J7" s="130"/>
      <c r="K7" s="130"/>
      <c r="L7" s="130"/>
      <c r="M7" s="130"/>
      <c r="N7" s="130"/>
      <c r="O7" s="131"/>
      <c r="P7" s="129" t="s">
        <v>115</v>
      </c>
      <c r="Q7" s="130"/>
      <c r="R7" s="130"/>
      <c r="S7" s="131"/>
    </row>
    <row r="8" spans="2:19" s="69" customFormat="1" ht="28.2" customHeight="1" x14ac:dyDescent="0.25">
      <c r="B8" s="71" t="s">
        <v>120</v>
      </c>
      <c r="C8" s="132" t="s">
        <v>121</v>
      </c>
      <c r="D8" s="132"/>
      <c r="E8" s="132"/>
      <c r="F8" s="132"/>
      <c r="G8" s="132"/>
      <c r="H8" s="132"/>
      <c r="I8" s="132" t="s">
        <v>143</v>
      </c>
      <c r="J8" s="132"/>
      <c r="K8" s="132"/>
      <c r="L8" s="132"/>
      <c r="M8" s="132"/>
      <c r="N8" s="132"/>
      <c r="O8" s="132"/>
      <c r="P8" s="126" t="s">
        <v>142</v>
      </c>
      <c r="Q8" s="127"/>
      <c r="R8" s="127"/>
      <c r="S8" s="128"/>
    </row>
    <row r="9" spans="2:19" s="69" customFormat="1" ht="49.2" customHeight="1" x14ac:dyDescent="0.25">
      <c r="B9" s="71" t="s">
        <v>16</v>
      </c>
      <c r="C9" s="132" t="s">
        <v>64</v>
      </c>
      <c r="D9" s="132"/>
      <c r="E9" s="132"/>
      <c r="F9" s="132"/>
      <c r="G9" s="132"/>
      <c r="H9" s="132"/>
      <c r="I9" s="132" t="s">
        <v>143</v>
      </c>
      <c r="J9" s="132"/>
      <c r="K9" s="132"/>
      <c r="L9" s="132"/>
      <c r="M9" s="132"/>
      <c r="N9" s="132"/>
      <c r="O9" s="132"/>
      <c r="P9" s="126" t="s">
        <v>142</v>
      </c>
      <c r="Q9" s="127"/>
      <c r="R9" s="127"/>
      <c r="S9" s="128"/>
    </row>
    <row r="10" spans="2:19" s="69" customFormat="1" ht="81.75" customHeight="1" x14ac:dyDescent="0.25">
      <c r="B10" s="71" t="s">
        <v>17</v>
      </c>
      <c r="C10" s="132" t="s">
        <v>89</v>
      </c>
      <c r="D10" s="132"/>
      <c r="E10" s="132"/>
      <c r="F10" s="132"/>
      <c r="G10" s="132"/>
      <c r="H10" s="132"/>
      <c r="I10" s="132" t="s">
        <v>143</v>
      </c>
      <c r="J10" s="132"/>
      <c r="K10" s="132"/>
      <c r="L10" s="132"/>
      <c r="M10" s="132"/>
      <c r="N10" s="132"/>
      <c r="O10" s="132"/>
      <c r="P10" s="126" t="s">
        <v>142</v>
      </c>
      <c r="Q10" s="127"/>
      <c r="R10" s="127"/>
      <c r="S10" s="128"/>
    </row>
    <row r="11" spans="2:19" s="69" customFormat="1" ht="66.45" customHeight="1" x14ac:dyDescent="0.25">
      <c r="B11" s="71" t="s">
        <v>18</v>
      </c>
      <c r="C11" s="132" t="s">
        <v>65</v>
      </c>
      <c r="D11" s="132"/>
      <c r="E11" s="132"/>
      <c r="F11" s="132"/>
      <c r="G11" s="132"/>
      <c r="H11" s="132"/>
      <c r="I11" s="132" t="s">
        <v>143</v>
      </c>
      <c r="J11" s="132"/>
      <c r="K11" s="132"/>
      <c r="L11" s="132"/>
      <c r="M11" s="132"/>
      <c r="N11" s="132"/>
      <c r="O11" s="132"/>
      <c r="P11" s="70" t="s">
        <v>144</v>
      </c>
      <c r="Q11" s="70"/>
      <c r="R11" s="70"/>
      <c r="S11" s="70"/>
    </row>
    <row r="12" spans="2:19" s="69" customFormat="1" ht="28.2" customHeight="1" x14ac:dyDescent="0.25">
      <c r="B12" s="71" t="s">
        <v>19</v>
      </c>
      <c r="C12" s="132" t="s">
        <v>66</v>
      </c>
      <c r="D12" s="132"/>
      <c r="E12" s="132"/>
      <c r="F12" s="132"/>
      <c r="G12" s="132"/>
      <c r="H12" s="132"/>
      <c r="I12" s="132" t="s">
        <v>143</v>
      </c>
      <c r="J12" s="132"/>
      <c r="K12" s="132"/>
      <c r="L12" s="132"/>
      <c r="M12" s="132"/>
      <c r="N12" s="132"/>
      <c r="O12" s="132"/>
      <c r="P12" s="126" t="s">
        <v>144</v>
      </c>
      <c r="Q12" s="127"/>
      <c r="R12" s="127"/>
      <c r="S12" s="128"/>
    </row>
    <row r="13" spans="2:19" s="69" customFormat="1" ht="47.4" customHeight="1" x14ac:dyDescent="0.25">
      <c r="B13" s="71" t="s">
        <v>20</v>
      </c>
      <c r="C13" s="132" t="s">
        <v>67</v>
      </c>
      <c r="D13" s="132"/>
      <c r="E13" s="132"/>
      <c r="F13" s="132"/>
      <c r="G13" s="132"/>
      <c r="H13" s="132"/>
      <c r="I13" s="132" t="s">
        <v>143</v>
      </c>
      <c r="J13" s="132"/>
      <c r="K13" s="132"/>
      <c r="L13" s="132"/>
      <c r="M13" s="132"/>
      <c r="N13" s="132"/>
      <c r="O13" s="132"/>
      <c r="P13" s="70" t="s">
        <v>144</v>
      </c>
      <c r="Q13" s="70"/>
      <c r="R13" s="70"/>
      <c r="S13" s="70"/>
    </row>
    <row r="14" spans="2:19" s="69" customFormat="1" ht="61.2" customHeight="1" x14ac:dyDescent="0.25">
      <c r="B14" s="71" t="s">
        <v>23</v>
      </c>
      <c r="C14" s="132" t="s">
        <v>68</v>
      </c>
      <c r="D14" s="132"/>
      <c r="E14" s="132"/>
      <c r="F14" s="132"/>
      <c r="G14" s="132"/>
      <c r="H14" s="132"/>
      <c r="I14" s="132" t="s">
        <v>162</v>
      </c>
      <c r="J14" s="132"/>
      <c r="K14" s="132"/>
      <c r="L14" s="132"/>
      <c r="M14" s="132"/>
      <c r="N14" s="132"/>
      <c r="O14" s="132"/>
      <c r="P14" s="126" t="s">
        <v>116</v>
      </c>
      <c r="Q14" s="127"/>
      <c r="R14" s="127"/>
      <c r="S14" s="128"/>
    </row>
    <row r="15" spans="2:19" s="69" customFormat="1" ht="33" customHeight="1" x14ac:dyDescent="0.25">
      <c r="B15" s="71" t="s">
        <v>21</v>
      </c>
      <c r="C15" s="132" t="s">
        <v>73</v>
      </c>
      <c r="D15" s="132"/>
      <c r="E15" s="132"/>
      <c r="F15" s="132"/>
      <c r="G15" s="132"/>
      <c r="H15" s="132"/>
      <c r="I15" s="132" t="s">
        <v>92</v>
      </c>
      <c r="J15" s="133"/>
      <c r="K15" s="133"/>
      <c r="L15" s="133"/>
      <c r="M15" s="133"/>
      <c r="N15" s="133"/>
      <c r="O15" s="133"/>
      <c r="P15" s="126" t="s">
        <v>116</v>
      </c>
      <c r="Q15" s="127"/>
      <c r="R15" s="127"/>
      <c r="S15" s="128"/>
    </row>
    <row r="16" spans="2:19" s="69" customFormat="1" ht="48" customHeight="1" x14ac:dyDescent="0.25">
      <c r="B16" s="71" t="s">
        <v>22</v>
      </c>
      <c r="C16" s="132" t="s">
        <v>69</v>
      </c>
      <c r="D16" s="132"/>
      <c r="E16" s="132"/>
      <c r="F16" s="132"/>
      <c r="G16" s="132"/>
      <c r="H16" s="132"/>
      <c r="I16" s="132" t="s">
        <v>92</v>
      </c>
      <c r="J16" s="132"/>
      <c r="K16" s="132"/>
      <c r="L16" s="132"/>
      <c r="M16" s="132"/>
      <c r="N16" s="132"/>
      <c r="O16" s="132"/>
      <c r="P16" s="126" t="s">
        <v>116</v>
      </c>
      <c r="Q16" s="127"/>
      <c r="R16" s="127"/>
      <c r="S16" s="128"/>
    </row>
    <row r="17" spans="2:19" s="69" customFormat="1" ht="21" customHeight="1" x14ac:dyDescent="0.25">
      <c r="B17" s="71" t="s">
        <v>24</v>
      </c>
      <c r="C17" s="132" t="s">
        <v>70</v>
      </c>
      <c r="D17" s="132"/>
      <c r="E17" s="132"/>
      <c r="F17" s="132"/>
      <c r="G17" s="132"/>
      <c r="H17" s="132"/>
      <c r="I17" s="132" t="s">
        <v>92</v>
      </c>
      <c r="J17" s="132"/>
      <c r="K17" s="132"/>
      <c r="L17" s="132"/>
      <c r="M17" s="132"/>
      <c r="N17" s="132"/>
      <c r="O17" s="132"/>
      <c r="P17" s="126" t="s">
        <v>116</v>
      </c>
      <c r="Q17" s="127"/>
      <c r="R17" s="127"/>
      <c r="S17" s="128"/>
    </row>
    <row r="18" spans="2:19" s="69" customFormat="1" ht="34.200000000000003" customHeight="1" x14ac:dyDescent="0.25">
      <c r="B18" s="71" t="s">
        <v>25</v>
      </c>
      <c r="C18" s="132" t="s">
        <v>71</v>
      </c>
      <c r="D18" s="132"/>
      <c r="E18" s="132"/>
      <c r="F18" s="132"/>
      <c r="G18" s="132"/>
      <c r="H18" s="132"/>
      <c r="I18" s="132" t="s">
        <v>88</v>
      </c>
      <c r="J18" s="132"/>
      <c r="K18" s="132"/>
      <c r="L18" s="132"/>
      <c r="M18" s="132"/>
      <c r="N18" s="132"/>
      <c r="O18" s="132"/>
      <c r="P18" s="126" t="s">
        <v>117</v>
      </c>
      <c r="Q18" s="127"/>
      <c r="R18" s="127"/>
      <c r="S18" s="128"/>
    </row>
    <row r="19" spans="2:19" s="69" customFormat="1" ht="66" customHeight="1" x14ac:dyDescent="0.25">
      <c r="B19" s="71" t="s">
        <v>26</v>
      </c>
      <c r="C19" s="132" t="s">
        <v>163</v>
      </c>
      <c r="D19" s="132"/>
      <c r="E19" s="132"/>
      <c r="F19" s="132"/>
      <c r="G19" s="132"/>
      <c r="H19" s="132"/>
      <c r="I19" s="132" t="s">
        <v>93</v>
      </c>
      <c r="J19" s="133"/>
      <c r="K19" s="133"/>
      <c r="L19" s="133"/>
      <c r="M19" s="133"/>
      <c r="N19" s="133"/>
      <c r="O19" s="133"/>
      <c r="P19" s="126" t="s">
        <v>116</v>
      </c>
      <c r="Q19" s="127"/>
      <c r="R19" s="127"/>
      <c r="S19" s="128"/>
    </row>
    <row r="20" spans="2:19" s="69" customFormat="1" ht="32.4" customHeight="1" x14ac:dyDescent="0.25">
      <c r="B20" s="71" t="s">
        <v>27</v>
      </c>
      <c r="C20" s="132" t="s">
        <v>72</v>
      </c>
      <c r="D20" s="133"/>
      <c r="E20" s="133"/>
      <c r="F20" s="133"/>
      <c r="G20" s="133"/>
      <c r="H20" s="133"/>
      <c r="I20" s="126" t="s">
        <v>118</v>
      </c>
      <c r="J20" s="127"/>
      <c r="K20" s="127"/>
      <c r="L20" s="127"/>
      <c r="M20" s="127"/>
      <c r="N20" s="127"/>
      <c r="O20" s="128"/>
      <c r="P20" s="126"/>
      <c r="Q20" s="127"/>
      <c r="R20" s="127"/>
      <c r="S20" s="128"/>
    </row>
    <row r="21" spans="2:19" s="69" customFormat="1" ht="93" customHeight="1" x14ac:dyDescent="0.25">
      <c r="B21" s="71" t="s">
        <v>28</v>
      </c>
      <c r="C21" s="132" t="s">
        <v>94</v>
      </c>
      <c r="D21" s="133"/>
      <c r="E21" s="133"/>
      <c r="F21" s="133"/>
      <c r="G21" s="133"/>
      <c r="H21" s="133"/>
      <c r="I21" s="132" t="s">
        <v>119</v>
      </c>
      <c r="J21" s="133"/>
      <c r="K21" s="133"/>
      <c r="L21" s="133"/>
      <c r="M21" s="133"/>
      <c r="N21" s="133"/>
      <c r="O21" s="133"/>
      <c r="P21" s="126" t="s">
        <v>117</v>
      </c>
      <c r="Q21" s="127"/>
      <c r="R21" s="127"/>
      <c r="S21" s="128"/>
    </row>
    <row r="22" spans="2:19" s="69" customFormat="1" ht="99" customHeight="1" x14ac:dyDescent="0.25">
      <c r="B22" s="71" t="s">
        <v>29</v>
      </c>
      <c r="C22" s="132" t="s">
        <v>91</v>
      </c>
      <c r="D22" s="133"/>
      <c r="E22" s="133"/>
      <c r="F22" s="133"/>
      <c r="G22" s="133"/>
      <c r="H22" s="133"/>
      <c r="I22" s="132" t="s">
        <v>90</v>
      </c>
      <c r="J22" s="133"/>
      <c r="K22" s="133"/>
      <c r="L22" s="133"/>
      <c r="M22" s="133"/>
      <c r="N22" s="133"/>
      <c r="O22" s="133"/>
      <c r="P22" s="126" t="s">
        <v>117</v>
      </c>
      <c r="Q22" s="127"/>
      <c r="R22" s="127"/>
      <c r="S22" s="128"/>
    </row>
    <row r="23" spans="2:19" s="69" customFormat="1" ht="53.25" customHeight="1" x14ac:dyDescent="0.25">
      <c r="B23" s="71" t="s">
        <v>95</v>
      </c>
      <c r="C23" s="132" t="s">
        <v>204</v>
      </c>
      <c r="D23" s="133"/>
      <c r="E23" s="133"/>
      <c r="F23" s="133"/>
      <c r="G23" s="133"/>
      <c r="H23" s="133"/>
      <c r="I23" s="145" t="s">
        <v>118</v>
      </c>
      <c r="J23" s="146"/>
      <c r="K23" s="146"/>
      <c r="L23" s="146"/>
      <c r="M23" s="146"/>
      <c r="N23" s="146"/>
      <c r="O23" s="147"/>
      <c r="P23" s="126"/>
      <c r="Q23" s="127"/>
      <c r="R23" s="127"/>
      <c r="S23" s="128"/>
    </row>
    <row r="25" spans="2:19" x14ac:dyDescent="0.3">
      <c r="B25" s="11"/>
    </row>
    <row r="26" spans="2:19" x14ac:dyDescent="0.3">
      <c r="B26" s="11"/>
    </row>
    <row r="27" spans="2:19" x14ac:dyDescent="0.3">
      <c r="B27" s="11"/>
    </row>
    <row r="29" spans="2:19" x14ac:dyDescent="0.3">
      <c r="B29" s="11"/>
    </row>
    <row r="30" spans="2:19" x14ac:dyDescent="0.3">
      <c r="B30" s="11"/>
    </row>
    <row r="31" spans="2:19" x14ac:dyDescent="0.3">
      <c r="B31" s="11"/>
    </row>
    <row r="33" spans="2:2" x14ac:dyDescent="0.3">
      <c r="B33" s="11"/>
    </row>
    <row r="34" spans="2:2" x14ac:dyDescent="0.3">
      <c r="B34" s="11"/>
    </row>
    <row r="35" spans="2:2" x14ac:dyDescent="0.3">
      <c r="B35" s="11"/>
    </row>
    <row r="36" spans="2:2" x14ac:dyDescent="0.3">
      <c r="B36" s="11"/>
    </row>
    <row r="43" spans="2:2" x14ac:dyDescent="0.3">
      <c r="B43" s="11"/>
    </row>
  </sheetData>
  <autoFilter ref="B7:S23" xr:uid="{76CACF44-62A9-4450-B61A-1843B9F58AF1}">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autoFilter>
  <mergeCells count="49">
    <mergeCell ref="P23:S23"/>
    <mergeCell ref="C8:H8"/>
    <mergeCell ref="I8:O8"/>
    <mergeCell ref="C9:H9"/>
    <mergeCell ref="I9:O9"/>
    <mergeCell ref="C10:H10"/>
    <mergeCell ref="I10:O10"/>
    <mergeCell ref="C14:H14"/>
    <mergeCell ref="I14:O14"/>
    <mergeCell ref="C11:H11"/>
    <mergeCell ref="I11:O11"/>
    <mergeCell ref="C12:H12"/>
    <mergeCell ref="I12:O12"/>
    <mergeCell ref="C13:H13"/>
    <mergeCell ref="I13:O13"/>
    <mergeCell ref="C23:H23"/>
    <mergeCell ref="I23:O23"/>
    <mergeCell ref="C17:H17"/>
    <mergeCell ref="I17:O17"/>
    <mergeCell ref="C18:H18"/>
    <mergeCell ref="I18:O18"/>
    <mergeCell ref="C19:H19"/>
    <mergeCell ref="I19:O19"/>
    <mergeCell ref="C21:H21"/>
    <mergeCell ref="I21:O21"/>
    <mergeCell ref="C20:H20"/>
    <mergeCell ref="C22:H22"/>
    <mergeCell ref="I22:O22"/>
    <mergeCell ref="C7:H7"/>
    <mergeCell ref="I7:O7"/>
    <mergeCell ref="P12:S12"/>
    <mergeCell ref="I20:O20"/>
    <mergeCell ref="P7:S7"/>
    <mergeCell ref="P14:S14"/>
    <mergeCell ref="P15:S15"/>
    <mergeCell ref="P16:S16"/>
    <mergeCell ref="P17:S17"/>
    <mergeCell ref="P18:S18"/>
    <mergeCell ref="P19:S19"/>
    <mergeCell ref="P20:S20"/>
    <mergeCell ref="C15:H15"/>
    <mergeCell ref="I15:O15"/>
    <mergeCell ref="C16:H16"/>
    <mergeCell ref="I16:O16"/>
    <mergeCell ref="P21:S21"/>
    <mergeCell ref="P22:S22"/>
    <mergeCell ref="P8:S8"/>
    <mergeCell ref="P9:S9"/>
    <mergeCell ref="P10:S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F29C-EEF6-4B0F-972F-AA3539DF7C73}">
  <sheetPr>
    <tabColor rgb="FFCCFFCC"/>
  </sheetPr>
  <dimension ref="B2:O62"/>
  <sheetViews>
    <sheetView showGridLines="0" zoomScaleNormal="100" zoomScalePageLayoutView="80" workbookViewId="0"/>
  </sheetViews>
  <sheetFormatPr defaultColWidth="9.33203125" defaultRowHeight="13.2" x14ac:dyDescent="0.25"/>
  <cols>
    <col min="1" max="1" width="4.44140625" style="40" customWidth="1"/>
    <col min="2" max="2" width="16.6640625" style="40" customWidth="1"/>
    <col min="3" max="11" width="8.33203125" style="40" customWidth="1"/>
    <col min="12" max="12" width="9" style="40" customWidth="1"/>
    <col min="13" max="16384" width="9.33203125" style="40"/>
  </cols>
  <sheetData>
    <row r="2" spans="2:15" ht="17.7" customHeight="1" x14ac:dyDescent="0.3">
      <c r="B2" s="44" t="str">
        <f>Introduction!B2</f>
        <v>LightCounting 5G Core Service-based Architecture (SBA) Market Size &amp; Forecast</v>
      </c>
    </row>
    <row r="3" spans="2:15" ht="17.399999999999999" x14ac:dyDescent="0.3">
      <c r="B3" s="166" t="str">
        <f>Introduction!B3</f>
        <v>July 2022 - Sample template for illustrative purposes only</v>
      </c>
    </row>
    <row r="4" spans="2:15" ht="12.9" customHeight="1" x14ac:dyDescent="0.25">
      <c r="B4" s="12"/>
    </row>
    <row r="5" spans="2:15" ht="15" customHeight="1" x14ac:dyDescent="0.3">
      <c r="B5" s="66" t="s">
        <v>108</v>
      </c>
    </row>
    <row r="6" spans="2:15" ht="12.9" customHeight="1" x14ac:dyDescent="0.25"/>
    <row r="7" spans="2:15" ht="43.2" customHeight="1" x14ac:dyDescent="0.25">
      <c r="B7" s="135" t="s">
        <v>151</v>
      </c>
      <c r="C7" s="135"/>
      <c r="D7" s="135"/>
      <c r="E7" s="135"/>
      <c r="F7" s="135"/>
      <c r="G7" s="135"/>
      <c r="H7" s="135"/>
      <c r="I7" s="135"/>
      <c r="J7" s="135"/>
      <c r="K7" s="135"/>
      <c r="L7" s="135"/>
      <c r="O7" s="67"/>
    </row>
    <row r="8" spans="2:15" ht="13.35" customHeight="1" x14ac:dyDescent="0.25"/>
    <row r="9" spans="2:15" ht="30" customHeight="1" x14ac:dyDescent="0.25">
      <c r="B9" s="135" t="s">
        <v>107</v>
      </c>
      <c r="C9" s="135"/>
      <c r="D9" s="135"/>
      <c r="E9" s="135"/>
      <c r="F9" s="135"/>
      <c r="G9" s="135"/>
      <c r="H9" s="135"/>
      <c r="I9" s="135"/>
      <c r="J9" s="135"/>
      <c r="K9" s="135"/>
      <c r="L9" s="135"/>
    </row>
    <row r="10" spans="2:15" ht="13.35" customHeight="1" x14ac:dyDescent="0.3">
      <c r="B10" s="43"/>
      <c r="C10" s="43"/>
      <c r="D10" s="43"/>
      <c r="E10" s="43"/>
      <c r="F10" s="43"/>
      <c r="G10" s="43"/>
      <c r="H10" s="43"/>
      <c r="I10" s="42"/>
    </row>
    <row r="11" spans="2:15" ht="13.35" customHeight="1" x14ac:dyDescent="0.25"/>
    <row r="12" spans="2:15" ht="13.35" customHeight="1" x14ac:dyDescent="0.25"/>
    <row r="13" spans="2:15" ht="13.35" customHeight="1" x14ac:dyDescent="0.25"/>
    <row r="14" spans="2:15" ht="13.35" customHeight="1" x14ac:dyDescent="0.25"/>
    <row r="15" spans="2:15" ht="13.35" customHeight="1" x14ac:dyDescent="0.25"/>
    <row r="16" spans="2:15" ht="13.35" customHeight="1" x14ac:dyDescent="0.25"/>
    <row r="17" spans="2:2" ht="13.35" customHeight="1" x14ac:dyDescent="0.25"/>
    <row r="18" spans="2:2" ht="13.35" customHeight="1" x14ac:dyDescent="0.25"/>
    <row r="19" spans="2:2" ht="13.35" customHeight="1" x14ac:dyDescent="0.25"/>
    <row r="20" spans="2:2" ht="13.35" customHeight="1" x14ac:dyDescent="0.25"/>
    <row r="21" spans="2:2" ht="13.35" customHeight="1" x14ac:dyDescent="0.25"/>
    <row r="22" spans="2:2" ht="13.35" customHeight="1" x14ac:dyDescent="0.25"/>
    <row r="23" spans="2:2" ht="13.35" customHeight="1" x14ac:dyDescent="0.25"/>
    <row r="24" spans="2:2" ht="13.35" customHeight="1" x14ac:dyDescent="0.25">
      <c r="B24" s="7" t="s">
        <v>109</v>
      </c>
    </row>
    <row r="25" spans="2:2" ht="13.35" customHeight="1" x14ac:dyDescent="0.25">
      <c r="B25" s="2"/>
    </row>
    <row r="26" spans="2:2" ht="13.35" customHeight="1" x14ac:dyDescent="0.25">
      <c r="B26" s="2" t="s">
        <v>113</v>
      </c>
    </row>
    <row r="27" spans="2:2" ht="13.35" customHeight="1" x14ac:dyDescent="0.25">
      <c r="B27" s="2" t="s">
        <v>199</v>
      </c>
    </row>
    <row r="28" spans="2:2" ht="13.35" customHeight="1" x14ac:dyDescent="0.25">
      <c r="B28" s="2" t="s">
        <v>106</v>
      </c>
    </row>
    <row r="29" spans="2:2" ht="13.35" customHeight="1" x14ac:dyDescent="0.25">
      <c r="B29" s="2" t="s">
        <v>105</v>
      </c>
    </row>
    <row r="30" spans="2:2" ht="13.35" customHeight="1" x14ac:dyDescent="0.25">
      <c r="B30" s="1" t="s">
        <v>104</v>
      </c>
    </row>
    <row r="31" spans="2:2" ht="13.35" customHeight="1" x14ac:dyDescent="0.25"/>
    <row r="32" spans="2:2" ht="13.35" customHeight="1" x14ac:dyDescent="0.25">
      <c r="B32" s="2" t="s">
        <v>114</v>
      </c>
    </row>
    <row r="33" spans="2:12" ht="13.35" customHeight="1" x14ac:dyDescent="0.25">
      <c r="B33" s="2"/>
    </row>
    <row r="34" spans="2:12" ht="13.35" customHeight="1" x14ac:dyDescent="0.25">
      <c r="B34" s="2" t="s">
        <v>164</v>
      </c>
    </row>
    <row r="35" spans="2:12" ht="13.35" customHeight="1" x14ac:dyDescent="0.25">
      <c r="B35" s="2" t="s">
        <v>133</v>
      </c>
    </row>
    <row r="36" spans="2:12" ht="13.35" customHeight="1" x14ac:dyDescent="0.3">
      <c r="B36" s="2" t="s">
        <v>110</v>
      </c>
    </row>
    <row r="37" spans="2:12" ht="13.35" customHeight="1" x14ac:dyDescent="0.25">
      <c r="B37" s="2" t="s">
        <v>112</v>
      </c>
    </row>
    <row r="38" spans="2:12" ht="13.35" customHeight="1" x14ac:dyDescent="0.25">
      <c r="B38" s="2" t="s">
        <v>111</v>
      </c>
    </row>
    <row r="39" spans="2:12" ht="13.35" customHeight="1" x14ac:dyDescent="0.25">
      <c r="B39" s="1"/>
    </row>
    <row r="40" spans="2:12" ht="13.35" customHeight="1" x14ac:dyDescent="0.25">
      <c r="B40" s="68" t="s">
        <v>165</v>
      </c>
    </row>
    <row r="41" spans="2:12" ht="13.35" customHeight="1" x14ac:dyDescent="0.25">
      <c r="B41" s="40" t="s">
        <v>103</v>
      </c>
    </row>
    <row r="42" spans="2:12" ht="13.35" customHeight="1" x14ac:dyDescent="0.25"/>
    <row r="43" spans="2:12" ht="13.35" customHeight="1" x14ac:dyDescent="0.25">
      <c r="B43" s="41" t="s">
        <v>102</v>
      </c>
    </row>
    <row r="44" spans="2:12" ht="13.35" customHeight="1" x14ac:dyDescent="0.25">
      <c r="B44" s="41"/>
    </row>
    <row r="45" spans="2:12" ht="55.95" customHeight="1" x14ac:dyDescent="0.25">
      <c r="B45" s="134" t="s">
        <v>132</v>
      </c>
      <c r="C45" s="134"/>
      <c r="D45" s="134"/>
      <c r="E45" s="134"/>
      <c r="F45" s="134"/>
      <c r="G45" s="134"/>
      <c r="H45" s="134"/>
      <c r="I45" s="134"/>
      <c r="J45" s="134"/>
      <c r="K45" s="134"/>
      <c r="L45" s="134"/>
    </row>
    <row r="46" spans="2:12" ht="13.35" customHeight="1" x14ac:dyDescent="0.25"/>
    <row r="47" spans="2:12" ht="13.35" customHeight="1" x14ac:dyDescent="0.25">
      <c r="B47" s="41" t="s">
        <v>152</v>
      </c>
    </row>
    <row r="48" spans="2:12" ht="13.35" customHeight="1" x14ac:dyDescent="0.25">
      <c r="B48" s="41"/>
    </row>
    <row r="49" spans="2:15" ht="45" customHeight="1" x14ac:dyDescent="0.25">
      <c r="B49" s="134" t="s">
        <v>153</v>
      </c>
      <c r="C49" s="134"/>
      <c r="D49" s="134"/>
      <c r="E49" s="134"/>
      <c r="F49" s="134"/>
      <c r="G49" s="134"/>
      <c r="H49" s="134"/>
      <c r="I49" s="134"/>
      <c r="J49" s="134"/>
      <c r="K49" s="134"/>
      <c r="L49" s="134"/>
      <c r="O49" s="67"/>
    </row>
    <row r="50" spans="2:15" ht="13.35" customHeight="1" x14ac:dyDescent="0.25"/>
    <row r="51" spans="2:15" ht="13.35" customHeight="1" x14ac:dyDescent="0.25">
      <c r="B51" s="41" t="s">
        <v>154</v>
      </c>
    </row>
    <row r="52" spans="2:15" ht="13.35" customHeight="1" x14ac:dyDescent="0.25">
      <c r="B52" s="41"/>
    </row>
    <row r="53" spans="2:15" ht="70.5" customHeight="1" x14ac:dyDescent="0.25">
      <c r="B53" s="134" t="s">
        <v>122</v>
      </c>
      <c r="C53" s="134"/>
      <c r="D53" s="134"/>
      <c r="E53" s="134"/>
      <c r="F53" s="134"/>
      <c r="G53" s="134"/>
      <c r="H53" s="134"/>
      <c r="I53" s="134"/>
      <c r="J53" s="134"/>
      <c r="K53" s="134"/>
      <c r="L53" s="134"/>
    </row>
    <row r="54" spans="2:15" ht="13.35" customHeight="1" x14ac:dyDescent="0.25">
      <c r="B54" s="61"/>
      <c r="C54" s="61"/>
      <c r="D54" s="61"/>
      <c r="E54" s="61"/>
      <c r="F54" s="61"/>
      <c r="G54" s="61"/>
      <c r="H54" s="61"/>
      <c r="I54" s="61"/>
    </row>
    <row r="55" spans="2:15" ht="13.35" customHeight="1" x14ac:dyDescent="0.25">
      <c r="B55" s="41" t="s">
        <v>155</v>
      </c>
    </row>
    <row r="56" spans="2:15" ht="13.35" customHeight="1" x14ac:dyDescent="0.25">
      <c r="B56" s="41"/>
    </row>
    <row r="57" spans="2:15" ht="57" customHeight="1" x14ac:dyDescent="0.25">
      <c r="B57" s="135" t="s">
        <v>166</v>
      </c>
      <c r="C57" s="135"/>
      <c r="D57" s="135"/>
      <c r="E57" s="135"/>
      <c r="F57" s="135"/>
      <c r="G57" s="135"/>
      <c r="H57" s="135"/>
      <c r="I57" s="135"/>
      <c r="J57" s="135"/>
      <c r="K57" s="135"/>
      <c r="L57" s="135"/>
    </row>
    <row r="58" spans="2:15" ht="13.35" customHeight="1" x14ac:dyDescent="0.25"/>
    <row r="59" spans="2:15" ht="13.35" customHeight="1" x14ac:dyDescent="0.25">
      <c r="B59" s="41" t="s">
        <v>101</v>
      </c>
    </row>
    <row r="60" spans="2:15" ht="13.35" customHeight="1" x14ac:dyDescent="0.25">
      <c r="B60" s="41"/>
    </row>
    <row r="61" spans="2:15" ht="13.35" customHeight="1" x14ac:dyDescent="0.25">
      <c r="B61" s="136" t="s">
        <v>100</v>
      </c>
      <c r="C61" s="137"/>
      <c r="D61" s="137"/>
      <c r="E61" s="137"/>
      <c r="F61" s="137"/>
      <c r="G61" s="137"/>
      <c r="H61" s="137"/>
      <c r="I61" s="137"/>
    </row>
    <row r="62" spans="2:15" ht="30" customHeight="1" x14ac:dyDescent="0.25">
      <c r="B62" s="134" t="s">
        <v>156</v>
      </c>
      <c r="C62" s="134"/>
      <c r="D62" s="134"/>
      <c r="E62" s="134"/>
      <c r="F62" s="134"/>
      <c r="G62" s="134"/>
      <c r="H62" s="134"/>
      <c r="I62" s="134"/>
      <c r="J62" s="134"/>
      <c r="K62" s="134"/>
      <c r="L62" s="134"/>
    </row>
  </sheetData>
  <mergeCells count="8">
    <mergeCell ref="B62:L62"/>
    <mergeCell ref="B57:L57"/>
    <mergeCell ref="B7:L7"/>
    <mergeCell ref="B9:L9"/>
    <mergeCell ref="B45:L45"/>
    <mergeCell ref="B49:L49"/>
    <mergeCell ref="B61:I61"/>
    <mergeCell ref="B53:L53"/>
  </mergeCells>
  <pageMargins left="0.7" right="0.7" top="0.75" bottom="0.75" header="0.3" footer="0.3"/>
  <pageSetup orientation="portrait" r:id="rId1"/>
  <ignoredErrors>
    <ignoredError sqref="B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9FE4-A3F7-4ACA-BB4D-6AC098D55C2A}">
  <sheetPr>
    <tabColor rgb="FFCCFFCC"/>
  </sheetPr>
  <dimension ref="A1:S80"/>
  <sheetViews>
    <sheetView showGridLines="0" zoomScaleNormal="100" zoomScalePageLayoutView="80" workbookViewId="0"/>
  </sheetViews>
  <sheetFormatPr defaultColWidth="9.33203125" defaultRowHeight="13.2" x14ac:dyDescent="0.25"/>
  <cols>
    <col min="1" max="1" width="4.44140625" style="1" customWidth="1"/>
    <col min="2" max="2" width="70.44140625" style="1" customWidth="1"/>
    <col min="3" max="4" width="39.5546875" style="1" customWidth="1"/>
    <col min="5" max="16384" width="9.33203125" style="1"/>
  </cols>
  <sheetData>
    <row r="1" spans="1:19" x14ac:dyDescent="0.25">
      <c r="A1" s="2"/>
      <c r="B1" s="2"/>
      <c r="C1" s="2"/>
      <c r="D1" s="2"/>
      <c r="E1" s="2"/>
      <c r="F1" s="2"/>
      <c r="G1" s="2"/>
      <c r="H1" s="2"/>
      <c r="I1" s="2"/>
      <c r="J1" s="2"/>
      <c r="K1" s="2"/>
      <c r="L1" s="2"/>
      <c r="M1" s="2"/>
      <c r="N1" s="2"/>
      <c r="O1" s="2"/>
      <c r="P1" s="2"/>
      <c r="Q1" s="2"/>
      <c r="R1" s="2"/>
      <c r="S1" s="2"/>
    </row>
    <row r="2" spans="1:19" ht="17.399999999999999" x14ac:dyDescent="0.3">
      <c r="A2" s="2"/>
      <c r="B2" s="37" t="str">
        <f>Introduction!B2</f>
        <v>LightCounting 5G Core Service-based Architecture (SBA) Market Size &amp; Forecast</v>
      </c>
      <c r="C2" s="9"/>
      <c r="D2" s="2"/>
      <c r="E2" s="2"/>
      <c r="F2" s="2"/>
      <c r="G2" s="2"/>
      <c r="H2" s="2"/>
      <c r="I2" s="2"/>
      <c r="J2" s="2"/>
      <c r="K2" s="2"/>
      <c r="L2" s="2"/>
      <c r="M2" s="2"/>
      <c r="N2" s="2"/>
      <c r="O2" s="2"/>
      <c r="P2" s="2"/>
      <c r="Q2" s="2"/>
      <c r="R2" s="2"/>
      <c r="S2" s="2"/>
    </row>
    <row r="3" spans="1:19" ht="17.399999999999999" x14ac:dyDescent="0.3">
      <c r="A3" s="2"/>
      <c r="B3" s="166" t="str">
        <f>Introduction!B3</f>
        <v>July 2022 - Sample template for illustrative purposes only</v>
      </c>
      <c r="C3" s="8"/>
      <c r="D3" s="2"/>
      <c r="E3" s="2"/>
      <c r="F3" s="2"/>
      <c r="G3" s="2"/>
      <c r="H3" s="2"/>
      <c r="I3" s="2"/>
      <c r="J3" s="2"/>
      <c r="K3" s="2"/>
      <c r="L3" s="2"/>
      <c r="M3" s="2"/>
      <c r="N3" s="2"/>
      <c r="O3" s="2"/>
      <c r="P3" s="2"/>
      <c r="Q3" s="2"/>
      <c r="R3" s="2"/>
      <c r="S3" s="2"/>
    </row>
    <row r="4" spans="1:19" x14ac:dyDescent="0.25">
      <c r="A4" s="2"/>
      <c r="B4" s="2"/>
      <c r="C4" s="60"/>
      <c r="D4" s="2"/>
      <c r="E4" s="2"/>
      <c r="F4" s="2"/>
      <c r="G4" s="2"/>
      <c r="H4" s="2"/>
      <c r="I4" s="2"/>
      <c r="J4" s="2"/>
      <c r="K4" s="2"/>
      <c r="L4" s="2"/>
      <c r="M4" s="2"/>
      <c r="N4" s="2"/>
      <c r="O4" s="2"/>
      <c r="P4" s="2"/>
      <c r="Q4" s="2"/>
      <c r="R4" s="2"/>
      <c r="S4" s="2"/>
    </row>
    <row r="5" spans="1:19" ht="15.6" x14ac:dyDescent="0.3">
      <c r="A5" s="2"/>
      <c r="B5" s="62" t="s">
        <v>159</v>
      </c>
      <c r="C5" s="2"/>
      <c r="D5" s="2"/>
      <c r="E5" s="2"/>
      <c r="F5" s="2"/>
      <c r="G5" s="2"/>
      <c r="H5" s="2"/>
      <c r="I5" s="2"/>
      <c r="J5" s="2"/>
      <c r="K5" s="2"/>
      <c r="L5" s="2"/>
      <c r="M5" s="2"/>
      <c r="N5" s="2"/>
      <c r="O5" s="2"/>
      <c r="P5" s="2"/>
      <c r="Q5" s="2"/>
      <c r="R5" s="2"/>
      <c r="S5" s="2"/>
    </row>
    <row r="6" spans="1:19" x14ac:dyDescent="0.25">
      <c r="A6" s="2"/>
      <c r="B6" s="2"/>
      <c r="C6" s="2"/>
      <c r="D6" s="2"/>
      <c r="E6" s="2"/>
      <c r="F6" s="2"/>
      <c r="G6" s="2"/>
      <c r="H6" s="2"/>
      <c r="I6" s="2"/>
      <c r="J6" s="2"/>
      <c r="K6" s="2"/>
      <c r="L6" s="2"/>
      <c r="M6" s="2"/>
      <c r="N6" s="2"/>
      <c r="O6" s="2"/>
      <c r="P6" s="2"/>
      <c r="Q6" s="2"/>
      <c r="R6" s="2"/>
      <c r="S6" s="2"/>
    </row>
    <row r="7" spans="1:19" s="74" customFormat="1" ht="13.5" customHeight="1" x14ac:dyDescent="0.25">
      <c r="A7" s="85"/>
      <c r="B7" s="85" t="s">
        <v>15</v>
      </c>
      <c r="C7" s="85"/>
      <c r="D7" s="85"/>
      <c r="E7" s="85"/>
      <c r="F7" s="85"/>
      <c r="G7" s="85"/>
      <c r="H7" s="85"/>
      <c r="I7" s="85"/>
      <c r="J7" s="85"/>
      <c r="K7" s="85"/>
      <c r="L7" s="85"/>
      <c r="M7" s="85"/>
      <c r="N7" s="85"/>
      <c r="O7" s="85"/>
      <c r="P7" s="85"/>
      <c r="Q7" s="85"/>
      <c r="R7" s="85"/>
      <c r="S7" s="85"/>
    </row>
    <row r="8" spans="1:19" s="74" customFormat="1" ht="13.5" customHeight="1" x14ac:dyDescent="0.25">
      <c r="A8" s="85"/>
      <c r="B8" s="162" t="s">
        <v>40</v>
      </c>
      <c r="C8" s="162" t="s">
        <v>39</v>
      </c>
      <c r="D8" s="163" t="s">
        <v>14</v>
      </c>
      <c r="E8" s="85"/>
      <c r="F8" s="85"/>
      <c r="G8" s="85"/>
      <c r="H8" s="85"/>
      <c r="I8" s="85"/>
      <c r="J8" s="85"/>
      <c r="K8" s="85" t="s">
        <v>13</v>
      </c>
      <c r="L8" s="85"/>
      <c r="M8" s="85"/>
      <c r="N8" s="85"/>
      <c r="O8" s="85"/>
      <c r="P8" s="85"/>
      <c r="Q8" s="85"/>
      <c r="R8" s="85"/>
      <c r="S8" s="85"/>
    </row>
    <row r="9" spans="1:19" s="74" customFormat="1" ht="13.5" customHeight="1" x14ac:dyDescent="0.25">
      <c r="A9" s="85"/>
      <c r="B9" s="91" t="s">
        <v>38</v>
      </c>
      <c r="C9" s="91" t="s">
        <v>37</v>
      </c>
      <c r="D9" s="164" t="s">
        <v>6</v>
      </c>
      <c r="E9" s="85"/>
      <c r="F9" s="85"/>
      <c r="G9" s="85"/>
      <c r="H9" s="85"/>
      <c r="I9" s="85"/>
      <c r="J9" s="85"/>
      <c r="K9" s="85"/>
      <c r="L9" s="85"/>
      <c r="M9" s="85"/>
      <c r="N9" s="85"/>
      <c r="O9" s="85"/>
      <c r="P9" s="85"/>
      <c r="Q9" s="85"/>
      <c r="R9" s="85"/>
      <c r="S9" s="85"/>
    </row>
    <row r="10" spans="1:19" s="74" customFormat="1" ht="13.5" customHeight="1" x14ac:dyDescent="0.25">
      <c r="A10" s="85"/>
      <c r="B10" s="91" t="s">
        <v>46</v>
      </c>
      <c r="C10" s="91" t="s">
        <v>47</v>
      </c>
      <c r="D10" s="164"/>
      <c r="E10" s="85"/>
      <c r="F10" s="85"/>
      <c r="G10" s="85"/>
      <c r="H10" s="85"/>
      <c r="I10" s="85"/>
      <c r="J10" s="85"/>
      <c r="K10" s="85"/>
      <c r="L10" s="85"/>
      <c r="M10" s="85"/>
      <c r="N10" s="85"/>
      <c r="O10" s="85"/>
      <c r="P10" s="85"/>
      <c r="Q10" s="85"/>
      <c r="R10" s="85"/>
      <c r="S10" s="85"/>
    </row>
    <row r="11" spans="1:19" s="74" customFormat="1" ht="13.5" customHeight="1" x14ac:dyDescent="0.25">
      <c r="A11" s="85"/>
      <c r="B11" s="91" t="s">
        <v>190</v>
      </c>
      <c r="C11" s="91" t="s">
        <v>83</v>
      </c>
      <c r="D11" s="164"/>
      <c r="E11" s="85"/>
      <c r="F11" s="85"/>
      <c r="G11" s="85"/>
      <c r="H11" s="85"/>
      <c r="I11" s="85"/>
      <c r="J11" s="85"/>
      <c r="K11" s="85"/>
      <c r="L11" s="85"/>
      <c r="M11" s="85"/>
      <c r="N11" s="85"/>
      <c r="O11" s="85"/>
      <c r="P11" s="85"/>
      <c r="Q11" s="85"/>
      <c r="R11" s="85"/>
      <c r="S11" s="85"/>
    </row>
    <row r="12" spans="1:19" s="74" customFormat="1" ht="13.5" customHeight="1" x14ac:dyDescent="0.25">
      <c r="A12" s="85"/>
      <c r="B12" s="91" t="s">
        <v>43</v>
      </c>
      <c r="C12" s="91" t="s">
        <v>158</v>
      </c>
      <c r="D12" s="164"/>
      <c r="E12" s="85"/>
      <c r="F12" s="85"/>
      <c r="G12" s="85"/>
      <c r="H12" s="85"/>
      <c r="I12" s="85"/>
      <c r="J12" s="85"/>
      <c r="K12" s="85"/>
      <c r="L12" s="85"/>
      <c r="M12" s="85"/>
      <c r="N12" s="85"/>
      <c r="O12" s="85"/>
      <c r="P12" s="85"/>
      <c r="Q12" s="85"/>
      <c r="R12" s="85"/>
      <c r="S12" s="85"/>
    </row>
    <row r="13" spans="1:19" s="74" customFormat="1" ht="13.5" customHeight="1" x14ac:dyDescent="0.25">
      <c r="A13" s="85"/>
      <c r="B13" s="91" t="s">
        <v>191</v>
      </c>
      <c r="C13" s="91" t="s">
        <v>29</v>
      </c>
      <c r="D13" s="164"/>
      <c r="E13" s="85"/>
      <c r="F13" s="85"/>
      <c r="G13" s="85"/>
      <c r="H13" s="85"/>
      <c r="I13" s="85"/>
      <c r="J13" s="85"/>
      <c r="K13" s="85"/>
      <c r="L13" s="85"/>
      <c r="M13" s="85"/>
      <c r="N13" s="85"/>
      <c r="O13" s="85"/>
      <c r="P13" s="85"/>
      <c r="Q13" s="85"/>
      <c r="R13" s="85"/>
      <c r="S13" s="85"/>
    </row>
    <row r="14" spans="1:19" s="74" customFormat="1" ht="13.5" customHeight="1" x14ac:dyDescent="0.25">
      <c r="A14" s="85"/>
      <c r="B14" s="91" t="s">
        <v>36</v>
      </c>
      <c r="C14" s="91" t="s">
        <v>194</v>
      </c>
      <c r="D14" s="165" t="s">
        <v>8</v>
      </c>
      <c r="E14" s="85"/>
      <c r="F14" s="85"/>
      <c r="G14" s="85"/>
      <c r="H14" s="85"/>
      <c r="I14" s="85"/>
      <c r="J14" s="85"/>
      <c r="K14" s="85"/>
      <c r="L14" s="85"/>
      <c r="M14" s="85"/>
      <c r="N14" s="85"/>
      <c r="O14" s="85"/>
      <c r="P14" s="85"/>
      <c r="Q14" s="85"/>
      <c r="R14" s="85"/>
      <c r="S14" s="85"/>
    </row>
    <row r="15" spans="1:19" s="74" customFormat="1" ht="13.5" customHeight="1" x14ac:dyDescent="0.25">
      <c r="A15" s="85"/>
      <c r="B15" s="91" t="s">
        <v>48</v>
      </c>
      <c r="C15" s="91" t="s">
        <v>96</v>
      </c>
      <c r="D15" s="165"/>
      <c r="E15" s="85"/>
      <c r="F15" s="85"/>
      <c r="G15" s="85"/>
      <c r="H15" s="85"/>
      <c r="I15" s="85"/>
      <c r="J15" s="85"/>
      <c r="K15" s="85"/>
      <c r="L15" s="85"/>
      <c r="M15" s="85"/>
      <c r="N15" s="85"/>
      <c r="O15" s="85"/>
      <c r="P15" s="85"/>
      <c r="Q15" s="85"/>
      <c r="R15" s="85"/>
      <c r="S15" s="85"/>
    </row>
    <row r="16" spans="1:19" s="74" customFormat="1" ht="13.5" customHeight="1" x14ac:dyDescent="0.25">
      <c r="A16" s="85"/>
      <c r="B16" s="82" t="s">
        <v>189</v>
      </c>
      <c r="C16" s="82" t="s">
        <v>49</v>
      </c>
      <c r="D16" s="120"/>
      <c r="E16" s="85"/>
      <c r="F16" s="85"/>
      <c r="G16" s="85"/>
      <c r="H16" s="85"/>
      <c r="I16" s="85"/>
      <c r="J16" s="85"/>
      <c r="K16" s="85"/>
      <c r="L16" s="85"/>
      <c r="M16" s="85"/>
      <c r="N16" s="85"/>
      <c r="O16" s="85"/>
      <c r="P16" s="85"/>
      <c r="Q16" s="85"/>
      <c r="R16" s="85"/>
      <c r="S16" s="85"/>
    </row>
    <row r="17" spans="1:19" s="74" customFormat="1" ht="13.5" customHeight="1" x14ac:dyDescent="0.25">
      <c r="A17" s="85"/>
      <c r="B17" s="82" t="s">
        <v>50</v>
      </c>
      <c r="C17" s="82" t="s">
        <v>51</v>
      </c>
      <c r="D17" s="165"/>
      <c r="E17" s="85"/>
      <c r="F17" s="85"/>
      <c r="G17" s="85"/>
      <c r="H17" s="85"/>
      <c r="I17" s="85"/>
      <c r="J17" s="85"/>
      <c r="K17" s="85"/>
      <c r="L17" s="85"/>
      <c r="M17" s="85"/>
      <c r="N17" s="85"/>
      <c r="O17" s="85"/>
      <c r="P17" s="85"/>
      <c r="Q17" s="85"/>
      <c r="R17" s="85"/>
      <c r="S17" s="85"/>
    </row>
    <row r="18" spans="1:19" s="74" customFormat="1" ht="13.5" customHeight="1" x14ac:dyDescent="0.25">
      <c r="A18" s="85"/>
      <c r="B18" s="82" t="s">
        <v>41</v>
      </c>
      <c r="C18" s="82" t="s">
        <v>44</v>
      </c>
      <c r="D18" s="120" t="s">
        <v>6</v>
      </c>
      <c r="E18" s="85"/>
      <c r="F18" s="85"/>
      <c r="G18" s="85"/>
      <c r="H18" s="85"/>
      <c r="I18" s="85"/>
      <c r="J18" s="85"/>
      <c r="K18" s="85"/>
      <c r="L18" s="85"/>
      <c r="M18" s="85"/>
      <c r="N18" s="85"/>
      <c r="O18" s="85"/>
      <c r="P18" s="85"/>
      <c r="Q18" s="85"/>
      <c r="R18" s="85"/>
      <c r="S18" s="85"/>
    </row>
    <row r="19" spans="1:19" s="74" customFormat="1" ht="13.5" customHeight="1" x14ac:dyDescent="0.25">
      <c r="A19" s="85"/>
      <c r="B19" s="82" t="s">
        <v>12</v>
      </c>
      <c r="C19" s="82" t="s">
        <v>194</v>
      </c>
      <c r="D19" s="120" t="s">
        <v>6</v>
      </c>
      <c r="E19" s="85"/>
      <c r="F19" s="85"/>
      <c r="G19" s="85"/>
      <c r="H19" s="85"/>
      <c r="I19" s="85"/>
      <c r="J19" s="85"/>
      <c r="K19" s="85"/>
      <c r="L19" s="85"/>
      <c r="M19" s="85"/>
      <c r="N19" s="85"/>
      <c r="O19" s="85"/>
      <c r="P19" s="85"/>
      <c r="Q19" s="85"/>
      <c r="R19" s="85"/>
      <c r="S19" s="85"/>
    </row>
    <row r="20" spans="1:19" s="74" customFormat="1" ht="13.5" customHeight="1" x14ac:dyDescent="0.25">
      <c r="A20" s="85"/>
      <c r="B20" s="82" t="s">
        <v>160</v>
      </c>
      <c r="C20" s="82" t="s">
        <v>25</v>
      </c>
      <c r="D20" s="120"/>
      <c r="E20" s="85"/>
      <c r="F20" s="85"/>
      <c r="G20" s="85"/>
      <c r="H20" s="85"/>
      <c r="I20" s="85"/>
      <c r="J20" s="85"/>
      <c r="K20" s="85"/>
      <c r="L20" s="85"/>
      <c r="M20" s="85"/>
      <c r="N20" s="85"/>
      <c r="O20" s="85"/>
      <c r="P20" s="85"/>
      <c r="Q20" s="85"/>
      <c r="R20" s="85"/>
      <c r="S20" s="85"/>
    </row>
    <row r="21" spans="1:19" s="74" customFormat="1" ht="13.5" customHeight="1" x14ac:dyDescent="0.25">
      <c r="A21" s="85"/>
      <c r="B21" s="82" t="s">
        <v>35</v>
      </c>
      <c r="C21" s="82" t="s">
        <v>84</v>
      </c>
      <c r="D21" s="120" t="s">
        <v>6</v>
      </c>
      <c r="E21" s="85"/>
      <c r="F21" s="85"/>
      <c r="G21" s="85"/>
      <c r="H21" s="85"/>
      <c r="I21" s="85"/>
      <c r="J21" s="85"/>
      <c r="K21" s="85"/>
      <c r="L21" s="85"/>
      <c r="M21" s="85"/>
      <c r="N21" s="85"/>
      <c r="O21" s="85"/>
      <c r="P21" s="85"/>
      <c r="Q21" s="85"/>
      <c r="R21" s="85"/>
      <c r="S21" s="85"/>
    </row>
    <row r="22" spans="1:19" s="74" customFormat="1" ht="13.5" customHeight="1" x14ac:dyDescent="0.25">
      <c r="A22" s="85"/>
      <c r="B22" s="82" t="s">
        <v>192</v>
      </c>
      <c r="C22" s="82" t="s">
        <v>97</v>
      </c>
      <c r="D22" s="120"/>
      <c r="E22" s="85"/>
      <c r="F22" s="85"/>
      <c r="G22" s="85"/>
      <c r="H22" s="85"/>
      <c r="I22" s="85"/>
      <c r="J22" s="85"/>
      <c r="K22" s="85"/>
      <c r="L22" s="85"/>
      <c r="M22" s="85"/>
      <c r="N22" s="85"/>
      <c r="O22" s="85"/>
      <c r="P22" s="85"/>
      <c r="Q22" s="85"/>
      <c r="R22" s="85"/>
      <c r="S22" s="85"/>
    </row>
    <row r="23" spans="1:19" s="74" customFormat="1" ht="13.5" customHeight="1" x14ac:dyDescent="0.25">
      <c r="A23" s="85"/>
      <c r="B23" s="82" t="s">
        <v>34</v>
      </c>
      <c r="C23" s="82" t="s">
        <v>194</v>
      </c>
      <c r="D23" s="120" t="s">
        <v>8</v>
      </c>
      <c r="E23" s="85"/>
      <c r="F23" s="85"/>
      <c r="G23" s="85"/>
      <c r="H23" s="85"/>
      <c r="I23" s="85"/>
      <c r="J23" s="85"/>
      <c r="K23" s="85"/>
      <c r="L23" s="85"/>
      <c r="M23" s="85"/>
      <c r="N23" s="85"/>
      <c r="O23" s="85"/>
      <c r="P23" s="85"/>
      <c r="Q23" s="85"/>
      <c r="R23" s="85"/>
      <c r="S23" s="85"/>
    </row>
    <row r="24" spans="1:19" s="74" customFormat="1" ht="13.5" customHeight="1" x14ac:dyDescent="0.25">
      <c r="A24" s="85"/>
      <c r="B24" s="82" t="s">
        <v>85</v>
      </c>
      <c r="C24" s="82" t="s">
        <v>23</v>
      </c>
      <c r="D24" s="120"/>
      <c r="E24" s="85"/>
      <c r="F24" s="85"/>
      <c r="G24" s="85"/>
      <c r="H24" s="85"/>
      <c r="I24" s="85"/>
      <c r="J24" s="85"/>
      <c r="K24" s="85"/>
      <c r="L24" s="85"/>
      <c r="M24" s="85"/>
      <c r="N24" s="85"/>
      <c r="O24" s="85"/>
      <c r="P24" s="85"/>
      <c r="Q24" s="85"/>
      <c r="R24" s="85"/>
      <c r="S24" s="85"/>
    </row>
    <row r="25" spans="1:19" s="74" customFormat="1" ht="13.5" customHeight="1" x14ac:dyDescent="0.25">
      <c r="A25" s="85"/>
      <c r="B25" s="82" t="s">
        <v>52</v>
      </c>
      <c r="C25" s="82" t="s">
        <v>25</v>
      </c>
      <c r="D25" s="120"/>
      <c r="E25" s="85"/>
      <c r="F25" s="85"/>
      <c r="G25" s="85"/>
      <c r="H25" s="85"/>
      <c r="I25" s="85"/>
      <c r="J25" s="85"/>
      <c r="K25" s="85"/>
      <c r="L25" s="85"/>
      <c r="M25" s="85"/>
      <c r="N25" s="85"/>
      <c r="O25" s="85"/>
      <c r="P25" s="85"/>
      <c r="Q25" s="85"/>
      <c r="R25" s="85"/>
      <c r="S25" s="85"/>
    </row>
    <row r="26" spans="1:19" s="74" customFormat="1" ht="13.5" customHeight="1" x14ac:dyDescent="0.25">
      <c r="A26" s="85"/>
      <c r="B26" s="82" t="s">
        <v>62</v>
      </c>
      <c r="C26" s="82" t="s">
        <v>63</v>
      </c>
      <c r="D26" s="120"/>
      <c r="E26" s="85"/>
      <c r="F26" s="85"/>
      <c r="G26" s="85"/>
      <c r="H26" s="85"/>
      <c r="I26" s="85"/>
      <c r="J26" s="85"/>
      <c r="K26" s="85"/>
      <c r="L26" s="85"/>
      <c r="M26" s="85"/>
      <c r="N26" s="85"/>
      <c r="O26" s="85"/>
      <c r="P26" s="85"/>
      <c r="Q26" s="85"/>
      <c r="R26" s="85"/>
      <c r="S26" s="85"/>
    </row>
    <row r="27" spans="1:19" s="74" customFormat="1" ht="13.5" customHeight="1" x14ac:dyDescent="0.25">
      <c r="A27" s="85"/>
      <c r="B27" s="82" t="s">
        <v>53</v>
      </c>
      <c r="C27" s="82" t="s">
        <v>49</v>
      </c>
      <c r="D27" s="120"/>
      <c r="E27" s="85"/>
      <c r="F27" s="85"/>
      <c r="G27" s="85"/>
      <c r="H27" s="85"/>
      <c r="I27" s="85"/>
      <c r="J27" s="85"/>
      <c r="K27" s="85"/>
      <c r="L27" s="85"/>
      <c r="M27" s="85"/>
      <c r="N27" s="85"/>
      <c r="O27" s="85"/>
      <c r="P27" s="85"/>
      <c r="Q27" s="85"/>
      <c r="R27" s="85"/>
      <c r="S27" s="85"/>
    </row>
    <row r="28" spans="1:19" s="74" customFormat="1" ht="13.5" customHeight="1" x14ac:dyDescent="0.25">
      <c r="A28" s="85"/>
      <c r="B28" s="82" t="s">
        <v>54</v>
      </c>
      <c r="C28" s="82" t="s">
        <v>49</v>
      </c>
      <c r="D28" s="120"/>
      <c r="E28" s="85"/>
      <c r="F28" s="85"/>
      <c r="G28" s="85"/>
      <c r="H28" s="85"/>
      <c r="I28" s="85"/>
      <c r="J28" s="85"/>
      <c r="K28" s="85"/>
      <c r="L28" s="85"/>
      <c r="M28" s="85"/>
      <c r="N28" s="85"/>
      <c r="O28" s="85"/>
      <c r="P28" s="85"/>
      <c r="Q28" s="85"/>
      <c r="R28" s="85"/>
      <c r="S28" s="85"/>
    </row>
    <row r="29" spans="1:19" s="74" customFormat="1" ht="13.5" customHeight="1" x14ac:dyDescent="0.25">
      <c r="A29" s="85"/>
      <c r="B29" s="82" t="s">
        <v>11</v>
      </c>
      <c r="C29" s="82" t="s">
        <v>195</v>
      </c>
      <c r="D29" s="120" t="s">
        <v>10</v>
      </c>
      <c r="E29" s="85"/>
      <c r="F29" s="85"/>
      <c r="G29" s="85"/>
      <c r="H29" s="85"/>
      <c r="I29" s="85"/>
      <c r="J29" s="85"/>
      <c r="K29" s="85"/>
      <c r="L29" s="85"/>
      <c r="M29" s="85"/>
      <c r="N29" s="85"/>
      <c r="O29" s="85"/>
      <c r="P29" s="85"/>
      <c r="Q29" s="85"/>
      <c r="R29" s="85"/>
      <c r="S29" s="85"/>
    </row>
    <row r="30" spans="1:19" s="74" customFormat="1" ht="13.5" customHeight="1" x14ac:dyDescent="0.25">
      <c r="A30" s="85"/>
      <c r="B30" s="82" t="s">
        <v>33</v>
      </c>
      <c r="C30" s="82" t="s">
        <v>32</v>
      </c>
      <c r="D30" s="120" t="s">
        <v>6</v>
      </c>
      <c r="E30" s="85"/>
      <c r="F30" s="85"/>
      <c r="G30" s="85"/>
      <c r="H30" s="85"/>
      <c r="I30" s="85"/>
      <c r="J30" s="85"/>
      <c r="K30" s="85"/>
      <c r="L30" s="85"/>
      <c r="M30" s="85"/>
      <c r="N30" s="85"/>
      <c r="O30" s="85"/>
      <c r="P30" s="85"/>
      <c r="Q30" s="85"/>
      <c r="R30" s="85"/>
      <c r="S30" s="85"/>
    </row>
    <row r="31" spans="1:19" s="74" customFormat="1" ht="13.5" customHeight="1" x14ac:dyDescent="0.25">
      <c r="A31" s="85"/>
      <c r="B31" s="82" t="s">
        <v>98</v>
      </c>
      <c r="C31" s="82" t="s">
        <v>196</v>
      </c>
      <c r="D31" s="120" t="s">
        <v>10</v>
      </c>
      <c r="E31" s="85"/>
      <c r="F31" s="85"/>
      <c r="G31" s="85"/>
      <c r="H31" s="85"/>
      <c r="I31" s="85"/>
      <c r="J31" s="85"/>
      <c r="K31" s="85"/>
      <c r="L31" s="85"/>
      <c r="M31" s="85"/>
      <c r="N31" s="85"/>
      <c r="O31" s="85"/>
      <c r="P31" s="85"/>
      <c r="Q31" s="85"/>
      <c r="R31" s="85"/>
      <c r="S31" s="85"/>
    </row>
    <row r="32" spans="1:19" s="74" customFormat="1" ht="13.5" customHeight="1" x14ac:dyDescent="0.25">
      <c r="A32" s="85"/>
      <c r="B32" s="82" t="s">
        <v>55</v>
      </c>
      <c r="C32" s="82" t="s">
        <v>49</v>
      </c>
      <c r="D32" s="120"/>
      <c r="E32" s="85"/>
      <c r="F32" s="85"/>
      <c r="G32" s="85"/>
      <c r="H32" s="85"/>
      <c r="I32" s="85"/>
      <c r="J32" s="85"/>
      <c r="K32" s="85"/>
      <c r="L32" s="85"/>
      <c r="M32" s="85"/>
      <c r="N32" s="85"/>
      <c r="O32" s="85"/>
      <c r="P32" s="85"/>
      <c r="Q32" s="85"/>
      <c r="R32" s="85"/>
      <c r="S32" s="85"/>
    </row>
    <row r="33" spans="1:19" s="74" customFormat="1" ht="13.5" customHeight="1" x14ac:dyDescent="0.25">
      <c r="A33" s="85"/>
      <c r="B33" s="82" t="s">
        <v>56</v>
      </c>
      <c r="C33" s="82" t="s">
        <v>49</v>
      </c>
      <c r="D33" s="120"/>
      <c r="E33" s="85"/>
      <c r="F33" s="85"/>
      <c r="G33" s="85"/>
      <c r="H33" s="85"/>
      <c r="I33" s="85"/>
      <c r="J33" s="85"/>
      <c r="K33" s="85"/>
      <c r="L33" s="85"/>
      <c r="M33" s="85"/>
      <c r="N33" s="85"/>
      <c r="O33" s="85"/>
      <c r="P33" s="85"/>
      <c r="Q33" s="85"/>
      <c r="R33" s="85"/>
      <c r="S33" s="85"/>
    </row>
    <row r="34" spans="1:19" s="74" customFormat="1" ht="13.5" customHeight="1" x14ac:dyDescent="0.25">
      <c r="A34" s="85"/>
      <c r="B34" s="82" t="s">
        <v>9</v>
      </c>
      <c r="C34" s="82" t="s">
        <v>194</v>
      </c>
      <c r="D34" s="120" t="s">
        <v>8</v>
      </c>
      <c r="E34" s="85"/>
      <c r="F34" s="85"/>
      <c r="G34" s="85"/>
      <c r="H34" s="85"/>
      <c r="I34" s="85"/>
      <c r="J34" s="85"/>
      <c r="K34" s="85"/>
      <c r="L34" s="85"/>
      <c r="M34" s="85"/>
      <c r="N34" s="85"/>
      <c r="O34" s="85"/>
      <c r="P34" s="85"/>
      <c r="Q34" s="85"/>
      <c r="R34" s="85"/>
      <c r="S34" s="85"/>
    </row>
    <row r="35" spans="1:19" s="74" customFormat="1" ht="13.5" customHeight="1" x14ac:dyDescent="0.25">
      <c r="A35" s="85"/>
      <c r="B35" s="82" t="s">
        <v>168</v>
      </c>
      <c r="C35" s="82" t="s">
        <v>25</v>
      </c>
      <c r="D35" s="120"/>
      <c r="E35" s="85"/>
      <c r="F35" s="85"/>
      <c r="G35" s="85"/>
      <c r="H35" s="85"/>
      <c r="I35" s="85"/>
      <c r="J35" s="85"/>
      <c r="K35" s="85"/>
      <c r="L35" s="85"/>
      <c r="M35" s="85"/>
      <c r="N35" s="85"/>
      <c r="O35" s="85"/>
      <c r="P35" s="85"/>
      <c r="Q35" s="85"/>
      <c r="R35" s="85"/>
      <c r="S35" s="85"/>
    </row>
    <row r="36" spans="1:19" s="74" customFormat="1" ht="13.5" customHeight="1" x14ac:dyDescent="0.25">
      <c r="A36" s="85"/>
      <c r="B36" s="82" t="s">
        <v>60</v>
      </c>
      <c r="C36" s="82" t="s">
        <v>49</v>
      </c>
      <c r="D36" s="120"/>
      <c r="E36" s="85"/>
      <c r="F36" s="85"/>
      <c r="G36" s="85"/>
      <c r="H36" s="85"/>
      <c r="I36" s="85"/>
      <c r="J36" s="85"/>
      <c r="K36" s="85"/>
      <c r="L36" s="85"/>
      <c r="M36" s="85"/>
      <c r="N36" s="85"/>
      <c r="O36" s="85"/>
      <c r="P36" s="85"/>
      <c r="Q36" s="85"/>
      <c r="R36" s="85"/>
      <c r="S36" s="85"/>
    </row>
    <row r="37" spans="1:19" s="74" customFormat="1" ht="13.5" customHeight="1" x14ac:dyDescent="0.25">
      <c r="A37" s="85"/>
      <c r="B37" s="82" t="s">
        <v>42</v>
      </c>
      <c r="C37" s="82" t="s">
        <v>86</v>
      </c>
      <c r="D37" s="165"/>
      <c r="E37" s="85"/>
      <c r="F37" s="85"/>
      <c r="G37" s="85"/>
      <c r="H37" s="85"/>
      <c r="I37" s="85"/>
      <c r="J37" s="85"/>
      <c r="K37" s="85"/>
      <c r="L37" s="85"/>
      <c r="M37" s="85"/>
      <c r="N37" s="85"/>
      <c r="O37" s="85"/>
      <c r="P37" s="85"/>
      <c r="Q37" s="85"/>
      <c r="R37" s="85"/>
      <c r="S37" s="85"/>
    </row>
    <row r="38" spans="1:19" s="74" customFormat="1" ht="13.5" customHeight="1" x14ac:dyDescent="0.25">
      <c r="A38" s="85"/>
      <c r="B38" s="82" t="s">
        <v>57</v>
      </c>
      <c r="C38" s="82" t="s">
        <v>197</v>
      </c>
      <c r="D38" s="165"/>
      <c r="E38" s="85"/>
      <c r="F38" s="85"/>
      <c r="G38" s="85"/>
      <c r="H38" s="85"/>
      <c r="I38" s="85"/>
      <c r="J38" s="85"/>
      <c r="K38" s="85"/>
      <c r="L38" s="85"/>
      <c r="M38" s="85"/>
      <c r="N38" s="85"/>
      <c r="O38" s="85"/>
      <c r="P38" s="85"/>
      <c r="Q38" s="85"/>
      <c r="R38" s="85"/>
      <c r="S38" s="85"/>
    </row>
    <row r="39" spans="1:19" s="74" customFormat="1" ht="13.5" customHeight="1" x14ac:dyDescent="0.25">
      <c r="A39" s="85"/>
      <c r="B39" s="82" t="s">
        <v>58</v>
      </c>
      <c r="C39" s="82" t="s">
        <v>59</v>
      </c>
      <c r="D39" s="165"/>
      <c r="E39" s="85"/>
      <c r="F39" s="85"/>
      <c r="G39" s="85"/>
      <c r="H39" s="85"/>
      <c r="I39" s="85"/>
      <c r="J39" s="85"/>
      <c r="K39" s="85"/>
      <c r="L39" s="85"/>
      <c r="M39" s="85"/>
      <c r="N39" s="85"/>
      <c r="O39" s="85"/>
      <c r="P39" s="85"/>
      <c r="Q39" s="85"/>
      <c r="R39" s="85"/>
      <c r="S39" s="85"/>
    </row>
    <row r="40" spans="1:19" s="74" customFormat="1" ht="13.5" customHeight="1" x14ac:dyDescent="0.25">
      <c r="A40" s="85"/>
      <c r="B40" s="82" t="s">
        <v>7</v>
      </c>
      <c r="C40" s="82"/>
      <c r="D40" s="120"/>
      <c r="E40" s="85"/>
      <c r="F40" s="85"/>
      <c r="G40" s="85"/>
      <c r="H40" s="85"/>
      <c r="I40" s="85"/>
      <c r="J40" s="85"/>
      <c r="K40" s="85"/>
      <c r="L40" s="85"/>
      <c r="M40" s="85"/>
      <c r="N40" s="85"/>
      <c r="O40" s="85"/>
      <c r="P40" s="85"/>
      <c r="Q40" s="85"/>
      <c r="R40" s="85"/>
      <c r="S40" s="85"/>
    </row>
    <row r="41" spans="1:19" s="74" customFormat="1" ht="13.5" customHeight="1" x14ac:dyDescent="0.25">
      <c r="A41" s="85"/>
      <c r="B41" s="82" t="s">
        <v>31</v>
      </c>
      <c r="C41" s="82" t="s">
        <v>198</v>
      </c>
      <c r="D41" s="120" t="s">
        <v>6</v>
      </c>
      <c r="E41" s="85"/>
      <c r="F41" s="85"/>
      <c r="G41" s="85"/>
      <c r="H41" s="85"/>
      <c r="I41" s="85"/>
      <c r="J41" s="85"/>
      <c r="K41" s="85"/>
      <c r="L41" s="85"/>
      <c r="M41" s="85"/>
      <c r="N41" s="85"/>
      <c r="O41" s="85"/>
      <c r="P41" s="85"/>
      <c r="Q41" s="85"/>
      <c r="R41" s="85"/>
      <c r="S41" s="85"/>
    </row>
    <row r="42" spans="1:19" s="74" customFormat="1" ht="13.5" customHeight="1" x14ac:dyDescent="0.25">
      <c r="A42" s="85"/>
      <c r="B42" s="82" t="s">
        <v>61</v>
      </c>
      <c r="C42" s="82"/>
      <c r="D42" s="120"/>
      <c r="E42" s="85"/>
      <c r="F42" s="85"/>
      <c r="G42" s="85"/>
      <c r="H42" s="85"/>
      <c r="I42" s="85"/>
      <c r="J42" s="85"/>
      <c r="K42" s="85"/>
      <c r="L42" s="85"/>
      <c r="M42" s="85"/>
      <c r="N42" s="85"/>
      <c r="O42" s="85"/>
      <c r="P42" s="85"/>
      <c r="Q42" s="85"/>
      <c r="R42" s="85"/>
      <c r="S42" s="85"/>
    </row>
    <row r="43" spans="1:19" s="74" customFormat="1" ht="13.5" customHeight="1" x14ac:dyDescent="0.25">
      <c r="A43" s="85"/>
      <c r="B43" s="82" t="s">
        <v>5</v>
      </c>
      <c r="C43" s="82"/>
      <c r="D43" s="120"/>
      <c r="E43" s="85"/>
      <c r="F43" s="85"/>
      <c r="G43" s="85"/>
      <c r="H43" s="85"/>
      <c r="I43" s="85"/>
      <c r="J43" s="85"/>
      <c r="K43" s="85"/>
      <c r="L43" s="85"/>
      <c r="M43" s="85"/>
      <c r="N43" s="85"/>
      <c r="O43" s="85"/>
      <c r="P43" s="85"/>
      <c r="Q43" s="85"/>
      <c r="R43" s="85"/>
      <c r="S43" s="85"/>
    </row>
    <row r="44" spans="1:19" s="74" customFormat="1" ht="13.5" customHeight="1" x14ac:dyDescent="0.25">
      <c r="A44" s="85"/>
      <c r="B44" s="82" t="s">
        <v>30</v>
      </c>
      <c r="C44" s="82" t="s">
        <v>194</v>
      </c>
      <c r="D44" s="165" t="s">
        <v>8</v>
      </c>
      <c r="E44" s="85"/>
      <c r="F44" s="85"/>
      <c r="G44" s="85"/>
      <c r="H44" s="85"/>
      <c r="I44" s="85"/>
      <c r="J44" s="85"/>
      <c r="K44" s="85"/>
      <c r="L44" s="85"/>
      <c r="M44" s="85"/>
      <c r="N44" s="85"/>
      <c r="O44" s="85"/>
      <c r="P44" s="85"/>
      <c r="Q44" s="85"/>
      <c r="R44" s="85"/>
      <c r="S44" s="85"/>
    </row>
    <row r="45" spans="1:19" s="74" customFormat="1" ht="13.5" customHeight="1" x14ac:dyDescent="0.25">
      <c r="A45" s="85"/>
      <c r="B45" s="119"/>
      <c r="C45" s="92"/>
      <c r="D45" s="92"/>
      <c r="E45" s="85"/>
      <c r="F45" s="85"/>
      <c r="G45" s="85"/>
      <c r="H45" s="85"/>
      <c r="I45" s="85"/>
      <c r="J45" s="85"/>
      <c r="K45" s="85"/>
      <c r="L45" s="85"/>
      <c r="M45" s="85"/>
      <c r="N45" s="85"/>
      <c r="O45" s="85"/>
      <c r="P45" s="85"/>
      <c r="Q45" s="85"/>
      <c r="R45" s="85"/>
      <c r="S45" s="85"/>
    </row>
    <row r="46" spans="1:19" s="74" customFormat="1" ht="13.5" customHeight="1" x14ac:dyDescent="0.25">
      <c r="A46" s="85"/>
      <c r="B46" s="92"/>
      <c r="C46" s="92"/>
      <c r="D46" s="92"/>
      <c r="E46" s="85"/>
      <c r="F46" s="85"/>
      <c r="G46" s="85"/>
      <c r="H46" s="85"/>
      <c r="I46" s="85"/>
      <c r="J46" s="85"/>
      <c r="K46" s="85"/>
      <c r="L46" s="85"/>
      <c r="M46" s="85"/>
      <c r="N46" s="85"/>
      <c r="O46" s="85"/>
      <c r="P46" s="85"/>
      <c r="Q46" s="85"/>
      <c r="R46" s="85"/>
      <c r="S46" s="85"/>
    </row>
    <row r="47" spans="1:19" ht="33" customHeight="1" x14ac:dyDescent="0.25">
      <c r="A47" s="2"/>
      <c r="B47" s="138" t="s">
        <v>157</v>
      </c>
      <c r="C47" s="138"/>
      <c r="D47" s="138"/>
      <c r="E47" s="138"/>
      <c r="F47" s="138"/>
      <c r="G47" s="138"/>
      <c r="H47" s="138"/>
      <c r="I47" s="138"/>
      <c r="J47" s="72"/>
      <c r="K47" s="2"/>
      <c r="L47" s="2"/>
      <c r="M47" s="2"/>
      <c r="N47" s="2"/>
      <c r="O47" s="2"/>
      <c r="P47" s="2"/>
      <c r="Q47" s="2"/>
      <c r="R47" s="2"/>
      <c r="S47" s="2"/>
    </row>
    <row r="48" spans="1:19" x14ac:dyDescent="0.25">
      <c r="A48" s="2"/>
      <c r="B48" s="3"/>
      <c r="C48" s="3"/>
      <c r="D48" s="3"/>
      <c r="E48" s="2"/>
      <c r="F48" s="2"/>
      <c r="G48" s="2"/>
      <c r="H48" s="2"/>
      <c r="I48" s="2"/>
      <c r="J48" s="2"/>
      <c r="K48" s="2"/>
      <c r="L48" s="2"/>
      <c r="M48" s="2"/>
      <c r="N48" s="2"/>
      <c r="O48" s="2"/>
      <c r="P48" s="2"/>
      <c r="Q48" s="2"/>
      <c r="R48" s="2"/>
      <c r="S48" s="2"/>
    </row>
    <row r="49" spans="1:19" x14ac:dyDescent="0.25">
      <c r="A49" s="2"/>
      <c r="B49" s="3"/>
      <c r="C49" s="3"/>
      <c r="D49" s="3"/>
      <c r="E49" s="2"/>
      <c r="F49" s="2"/>
      <c r="G49" s="2"/>
      <c r="H49" s="2"/>
      <c r="I49" s="2"/>
      <c r="J49" s="2"/>
      <c r="K49" s="2"/>
      <c r="L49" s="2"/>
      <c r="M49" s="2"/>
      <c r="N49" s="2"/>
      <c r="O49" s="2"/>
      <c r="P49" s="2"/>
      <c r="Q49" s="2"/>
      <c r="R49" s="2"/>
      <c r="S49" s="2"/>
    </row>
    <row r="50" spans="1:19" ht="12.75" customHeight="1" x14ac:dyDescent="0.25">
      <c r="A50" s="2"/>
      <c r="B50" s="3"/>
      <c r="C50" s="3"/>
      <c r="D50" s="3"/>
      <c r="E50" s="2"/>
      <c r="F50" s="2"/>
      <c r="G50" s="2"/>
      <c r="H50" s="2"/>
      <c r="I50" s="2"/>
      <c r="J50" s="2"/>
      <c r="K50" s="2"/>
      <c r="L50" s="2"/>
      <c r="M50" s="2"/>
      <c r="N50" s="2"/>
      <c r="O50" s="2"/>
      <c r="P50" s="2"/>
      <c r="Q50" s="2"/>
      <c r="R50" s="2"/>
      <c r="S50" s="2"/>
    </row>
    <row r="51" spans="1:19" x14ac:dyDescent="0.25">
      <c r="A51" s="2"/>
      <c r="B51" s="3"/>
      <c r="C51" s="3"/>
      <c r="D51" s="3"/>
      <c r="E51" s="2"/>
      <c r="F51" s="2"/>
      <c r="G51" s="2"/>
      <c r="H51" s="2"/>
      <c r="I51" s="2"/>
      <c r="J51" s="2"/>
      <c r="K51" s="2"/>
      <c r="L51" s="2"/>
      <c r="M51" s="2"/>
      <c r="N51" s="2"/>
      <c r="O51" s="2"/>
      <c r="P51" s="2"/>
      <c r="Q51" s="2"/>
      <c r="R51" s="2"/>
      <c r="S51" s="2"/>
    </row>
    <row r="52" spans="1:19" x14ac:dyDescent="0.25">
      <c r="A52" s="2"/>
      <c r="B52" s="3"/>
      <c r="C52" s="3"/>
      <c r="D52" s="3"/>
      <c r="E52" s="2"/>
      <c r="F52" s="2"/>
      <c r="G52" s="2"/>
      <c r="H52" s="2"/>
      <c r="I52" s="2"/>
      <c r="J52" s="2"/>
      <c r="K52" s="2"/>
      <c r="L52" s="2"/>
      <c r="M52" s="2"/>
      <c r="N52" s="2"/>
      <c r="O52" s="2"/>
      <c r="P52" s="2"/>
      <c r="Q52" s="2"/>
      <c r="R52" s="2"/>
      <c r="S52" s="2"/>
    </row>
    <row r="53" spans="1:19" x14ac:dyDescent="0.25">
      <c r="A53" s="2"/>
      <c r="B53" s="3"/>
      <c r="C53" s="3"/>
      <c r="D53" s="3"/>
      <c r="E53" s="2"/>
      <c r="F53" s="2"/>
      <c r="G53" s="2"/>
      <c r="H53" s="2"/>
      <c r="I53" s="2"/>
      <c r="J53" s="2"/>
      <c r="K53" s="2"/>
      <c r="L53" s="2"/>
      <c r="M53" s="2"/>
      <c r="N53" s="2"/>
      <c r="O53" s="2"/>
      <c r="P53" s="2"/>
      <c r="Q53" s="2"/>
      <c r="R53" s="2"/>
      <c r="S53" s="2"/>
    </row>
    <row r="54" spans="1:19" x14ac:dyDescent="0.25">
      <c r="A54" s="2"/>
      <c r="B54" s="2"/>
      <c r="C54" s="2"/>
      <c r="D54" s="2"/>
      <c r="E54" s="2"/>
      <c r="F54" s="2"/>
      <c r="G54" s="2"/>
      <c r="H54" s="2"/>
      <c r="I54" s="2"/>
      <c r="J54" s="2"/>
      <c r="K54" s="2"/>
      <c r="L54" s="2"/>
      <c r="M54" s="2"/>
      <c r="N54" s="2"/>
      <c r="O54" s="2"/>
      <c r="P54" s="2"/>
      <c r="Q54" s="2"/>
      <c r="R54" s="2"/>
      <c r="S54" s="2"/>
    </row>
    <row r="55" spans="1:19" x14ac:dyDescent="0.25">
      <c r="A55" s="2"/>
      <c r="B55" s="2"/>
      <c r="C55" s="2"/>
      <c r="D55" s="2"/>
      <c r="E55" s="2"/>
      <c r="F55" s="2"/>
      <c r="G55" s="2"/>
      <c r="H55" s="2"/>
      <c r="I55" s="2"/>
      <c r="J55" s="2"/>
      <c r="K55" s="2"/>
      <c r="L55" s="2"/>
      <c r="M55" s="2"/>
      <c r="N55" s="2"/>
      <c r="O55" s="2"/>
      <c r="P55" s="2"/>
      <c r="Q55" s="2"/>
      <c r="R55" s="2"/>
      <c r="S55" s="2"/>
    </row>
    <row r="56" spans="1:19" x14ac:dyDescent="0.25">
      <c r="A56" s="2"/>
      <c r="B56" s="2"/>
      <c r="C56" s="2"/>
      <c r="D56" s="2"/>
      <c r="E56" s="2"/>
      <c r="F56" s="2"/>
      <c r="G56" s="2"/>
      <c r="H56" s="2"/>
      <c r="I56" s="2"/>
      <c r="J56" s="2"/>
      <c r="K56" s="2"/>
      <c r="L56" s="2"/>
      <c r="M56" s="2"/>
      <c r="N56" s="2"/>
      <c r="O56" s="2"/>
      <c r="P56" s="2"/>
      <c r="Q56" s="2"/>
      <c r="R56" s="2"/>
      <c r="S56" s="2"/>
    </row>
    <row r="57" spans="1:19" x14ac:dyDescent="0.25">
      <c r="A57" s="2"/>
      <c r="B57" s="2"/>
      <c r="C57" s="2"/>
      <c r="D57" s="2"/>
      <c r="E57" s="2"/>
      <c r="F57" s="2"/>
      <c r="G57" s="2"/>
      <c r="H57" s="2"/>
      <c r="I57" s="2"/>
      <c r="J57" s="2"/>
      <c r="K57" s="2"/>
      <c r="L57" s="2"/>
      <c r="M57" s="2"/>
      <c r="N57" s="2"/>
      <c r="O57" s="2"/>
      <c r="P57" s="2"/>
      <c r="Q57" s="2"/>
      <c r="R57" s="2"/>
      <c r="S57" s="2"/>
    </row>
    <row r="58" spans="1:19" x14ac:dyDescent="0.25">
      <c r="A58" s="2"/>
      <c r="B58" s="2"/>
      <c r="C58" s="2"/>
      <c r="D58" s="2"/>
      <c r="E58" s="2"/>
      <c r="F58" s="2"/>
      <c r="G58" s="2"/>
      <c r="H58" s="2"/>
      <c r="I58" s="2"/>
      <c r="J58" s="2"/>
      <c r="K58" s="2"/>
      <c r="L58" s="2"/>
      <c r="M58" s="2"/>
      <c r="N58" s="2"/>
      <c r="O58" s="2"/>
      <c r="P58" s="2"/>
      <c r="Q58" s="2"/>
      <c r="R58" s="2"/>
      <c r="S58" s="2"/>
    </row>
    <row r="59" spans="1:19" x14ac:dyDescent="0.25">
      <c r="A59" s="2"/>
      <c r="B59" s="2"/>
      <c r="C59" s="2"/>
      <c r="D59" s="2"/>
      <c r="E59" s="2"/>
      <c r="F59" s="2"/>
      <c r="G59" s="2"/>
      <c r="H59" s="2"/>
      <c r="I59" s="2"/>
      <c r="J59" s="2"/>
      <c r="K59" s="2"/>
      <c r="L59" s="2"/>
      <c r="M59" s="2"/>
      <c r="N59" s="2"/>
      <c r="O59" s="2"/>
      <c r="P59" s="2"/>
      <c r="Q59" s="2"/>
      <c r="R59" s="2"/>
      <c r="S59" s="2"/>
    </row>
    <row r="60" spans="1:19" x14ac:dyDescent="0.25">
      <c r="A60" s="2"/>
      <c r="B60" s="2"/>
      <c r="C60" s="2"/>
      <c r="D60" s="2"/>
      <c r="E60" s="2"/>
      <c r="F60" s="2"/>
      <c r="G60" s="2"/>
      <c r="H60" s="2"/>
      <c r="I60" s="2"/>
      <c r="J60" s="2"/>
      <c r="K60" s="2"/>
      <c r="L60" s="2"/>
      <c r="M60" s="2"/>
      <c r="N60" s="2"/>
      <c r="O60" s="2"/>
      <c r="P60" s="2"/>
      <c r="Q60" s="2"/>
      <c r="R60" s="2"/>
      <c r="S60" s="2"/>
    </row>
    <row r="61" spans="1:19" x14ac:dyDescent="0.25">
      <c r="A61" s="2"/>
      <c r="B61" s="2"/>
      <c r="C61" s="2"/>
      <c r="D61" s="2"/>
      <c r="E61" s="2"/>
      <c r="F61" s="2"/>
      <c r="G61" s="2"/>
      <c r="H61" s="2"/>
      <c r="I61" s="2"/>
      <c r="J61" s="2"/>
      <c r="K61" s="2"/>
      <c r="L61" s="2"/>
      <c r="M61" s="2"/>
      <c r="N61" s="2"/>
      <c r="O61" s="2"/>
      <c r="P61" s="2"/>
      <c r="Q61" s="2"/>
      <c r="R61" s="2"/>
      <c r="S61" s="2"/>
    </row>
    <row r="62" spans="1:19" x14ac:dyDescent="0.25">
      <c r="A62" s="2"/>
      <c r="B62" s="2"/>
      <c r="C62" s="2"/>
      <c r="D62" s="2"/>
      <c r="E62" s="2"/>
      <c r="F62" s="2"/>
      <c r="G62" s="2"/>
      <c r="H62" s="2"/>
      <c r="I62" s="2"/>
      <c r="J62" s="2"/>
      <c r="K62" s="2"/>
      <c r="L62" s="2"/>
      <c r="M62" s="2"/>
      <c r="N62" s="2"/>
      <c r="O62" s="2"/>
      <c r="P62" s="2"/>
      <c r="Q62" s="2"/>
      <c r="R62" s="2"/>
      <c r="S62" s="2"/>
    </row>
    <row r="63" spans="1:19" x14ac:dyDescent="0.25">
      <c r="A63" s="2"/>
      <c r="B63" s="2"/>
      <c r="C63" s="2"/>
      <c r="D63" s="2"/>
      <c r="E63" s="2"/>
      <c r="F63" s="2"/>
      <c r="G63" s="2"/>
      <c r="H63" s="2"/>
      <c r="I63" s="2"/>
      <c r="J63" s="2"/>
      <c r="K63" s="2"/>
      <c r="L63" s="2"/>
      <c r="M63" s="2"/>
      <c r="N63" s="2"/>
      <c r="O63" s="2"/>
      <c r="P63" s="2"/>
      <c r="Q63" s="2"/>
      <c r="R63" s="2"/>
      <c r="S63" s="2"/>
    </row>
    <row r="64" spans="1:19" x14ac:dyDescent="0.25">
      <c r="A64" s="2"/>
      <c r="B64" s="2"/>
      <c r="C64" s="2"/>
      <c r="D64" s="2"/>
      <c r="E64" s="2"/>
      <c r="F64" s="2"/>
      <c r="G64" s="2"/>
      <c r="H64" s="2"/>
      <c r="I64" s="2"/>
      <c r="J64" s="2"/>
      <c r="K64" s="2"/>
      <c r="L64" s="2"/>
      <c r="M64" s="2"/>
      <c r="N64" s="2"/>
      <c r="O64" s="2"/>
      <c r="P64" s="2"/>
      <c r="Q64" s="2"/>
      <c r="R64" s="2"/>
      <c r="S64" s="2"/>
    </row>
    <row r="65" spans="1:19" x14ac:dyDescent="0.25">
      <c r="A65" s="2"/>
      <c r="B65" s="2"/>
      <c r="C65" s="2"/>
      <c r="D65" s="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row r="70" spans="1:19" x14ac:dyDescent="0.25">
      <c r="A70" s="2"/>
      <c r="B70" s="2"/>
      <c r="C70" s="2"/>
      <c r="D70" s="2"/>
      <c r="E70" s="2"/>
      <c r="F70" s="2"/>
      <c r="G70" s="2"/>
      <c r="H70" s="2"/>
      <c r="I70" s="2"/>
      <c r="J70" s="2"/>
      <c r="K70" s="2"/>
      <c r="L70" s="2"/>
      <c r="M70" s="2"/>
      <c r="N70" s="2"/>
      <c r="O70" s="2"/>
      <c r="P70" s="2"/>
      <c r="Q70" s="2"/>
      <c r="R70" s="2"/>
      <c r="S70" s="2"/>
    </row>
    <row r="71" spans="1:19" x14ac:dyDescent="0.25">
      <c r="A71" s="2"/>
      <c r="B71" s="2"/>
      <c r="C71" s="2"/>
      <c r="D71" s="2"/>
      <c r="E71" s="2"/>
      <c r="F71" s="2"/>
      <c r="G71" s="2"/>
      <c r="H71" s="2"/>
      <c r="I71" s="2"/>
      <c r="J71" s="2"/>
      <c r="K71" s="2"/>
      <c r="L71" s="2"/>
      <c r="M71" s="2"/>
      <c r="N71" s="2"/>
      <c r="O71" s="2"/>
      <c r="P71" s="2"/>
      <c r="Q71" s="2"/>
      <c r="R71" s="2"/>
      <c r="S71" s="2"/>
    </row>
    <row r="72" spans="1:19" x14ac:dyDescent="0.25">
      <c r="A72" s="2"/>
      <c r="B72" s="2"/>
      <c r="C72" s="2"/>
      <c r="D72" s="2"/>
      <c r="E72" s="2"/>
      <c r="F72" s="2"/>
      <c r="G72" s="2"/>
      <c r="H72" s="2"/>
      <c r="I72" s="2"/>
      <c r="J72" s="2"/>
      <c r="K72" s="2"/>
      <c r="L72" s="2"/>
      <c r="M72" s="2"/>
      <c r="N72" s="2"/>
      <c r="O72" s="2"/>
      <c r="P72" s="2"/>
      <c r="Q72" s="2"/>
      <c r="R72" s="2"/>
      <c r="S72" s="2"/>
    </row>
    <row r="73" spans="1:19" x14ac:dyDescent="0.25">
      <c r="A73" s="2"/>
      <c r="B73" s="2"/>
      <c r="C73" s="2"/>
      <c r="D73" s="2"/>
      <c r="E73" s="2"/>
      <c r="F73" s="2"/>
      <c r="G73" s="2"/>
      <c r="H73" s="2"/>
      <c r="I73" s="2"/>
      <c r="J73" s="2"/>
      <c r="K73" s="2"/>
      <c r="L73" s="2"/>
      <c r="M73" s="2"/>
      <c r="N73" s="2"/>
      <c r="O73" s="2"/>
      <c r="P73" s="2"/>
      <c r="Q73" s="2"/>
      <c r="R73" s="2"/>
      <c r="S73" s="2"/>
    </row>
    <row r="74" spans="1:19" x14ac:dyDescent="0.25">
      <c r="A74" s="2"/>
      <c r="B74" s="2"/>
      <c r="C74" s="2"/>
      <c r="D74" s="2"/>
      <c r="E74" s="2"/>
      <c r="F74" s="2"/>
      <c r="G74" s="2"/>
      <c r="H74" s="2"/>
      <c r="I74" s="2"/>
      <c r="J74" s="2"/>
      <c r="K74" s="2"/>
      <c r="L74" s="2"/>
      <c r="M74" s="2"/>
      <c r="N74" s="2"/>
      <c r="O74" s="2"/>
      <c r="P74" s="2"/>
      <c r="Q74" s="2"/>
      <c r="R74" s="2"/>
      <c r="S74" s="2"/>
    </row>
    <row r="75" spans="1:19" x14ac:dyDescent="0.25">
      <c r="A75" s="2"/>
      <c r="B75" s="2"/>
      <c r="C75" s="2"/>
      <c r="D75" s="2"/>
      <c r="E75" s="2"/>
      <c r="F75" s="2"/>
      <c r="G75" s="2"/>
      <c r="H75" s="2"/>
      <c r="I75" s="2"/>
      <c r="J75" s="2"/>
      <c r="K75" s="2"/>
      <c r="L75" s="2"/>
      <c r="M75" s="2"/>
      <c r="N75" s="2"/>
      <c r="O75" s="2"/>
      <c r="P75" s="2"/>
      <c r="Q75" s="2"/>
      <c r="R75" s="2"/>
      <c r="S75" s="2"/>
    </row>
    <row r="76" spans="1:19" x14ac:dyDescent="0.25">
      <c r="A76" s="2"/>
      <c r="B76" s="2"/>
      <c r="C76" s="2"/>
      <c r="D76" s="2"/>
      <c r="E76" s="2"/>
      <c r="F76" s="2"/>
      <c r="G76" s="2"/>
      <c r="H76" s="2"/>
      <c r="I76" s="2"/>
      <c r="J76" s="2"/>
      <c r="K76" s="2"/>
      <c r="L76" s="2"/>
      <c r="M76" s="2"/>
      <c r="N76" s="2"/>
      <c r="O76" s="2"/>
      <c r="P76" s="2"/>
      <c r="Q76" s="2"/>
      <c r="R76" s="2"/>
      <c r="S76" s="2"/>
    </row>
    <row r="77" spans="1:19" x14ac:dyDescent="0.25">
      <c r="A77" s="2"/>
      <c r="B77" s="2"/>
      <c r="C77" s="2"/>
      <c r="D77" s="2"/>
      <c r="E77" s="2"/>
      <c r="F77" s="2"/>
      <c r="G77" s="2"/>
      <c r="H77" s="2"/>
      <c r="I77" s="2"/>
      <c r="J77" s="2"/>
      <c r="K77" s="2"/>
      <c r="L77" s="2"/>
      <c r="M77" s="2"/>
      <c r="N77" s="2"/>
      <c r="O77" s="2"/>
      <c r="P77" s="2"/>
      <c r="Q77" s="2"/>
      <c r="R77" s="2"/>
      <c r="S77" s="2"/>
    </row>
    <row r="78" spans="1:19" x14ac:dyDescent="0.25">
      <c r="A78" s="2"/>
      <c r="B78" s="2"/>
      <c r="C78" s="2"/>
      <c r="D78" s="2"/>
      <c r="E78" s="2"/>
      <c r="F78" s="2"/>
      <c r="G78" s="2"/>
      <c r="H78" s="2"/>
      <c r="I78" s="2"/>
      <c r="J78" s="2"/>
      <c r="K78" s="2"/>
      <c r="L78" s="2"/>
      <c r="M78" s="2"/>
      <c r="N78" s="2"/>
      <c r="O78" s="2"/>
      <c r="P78" s="2"/>
      <c r="Q78" s="2"/>
      <c r="R78" s="2"/>
      <c r="S78" s="2"/>
    </row>
    <row r="79" spans="1:19" x14ac:dyDescent="0.25">
      <c r="A79" s="2"/>
      <c r="B79" s="2"/>
      <c r="C79" s="2"/>
      <c r="D79" s="2"/>
      <c r="E79" s="2"/>
      <c r="F79" s="2"/>
      <c r="G79" s="2"/>
      <c r="H79" s="2"/>
      <c r="I79" s="2"/>
      <c r="J79" s="2"/>
      <c r="K79" s="2"/>
      <c r="L79" s="2"/>
      <c r="M79" s="2"/>
      <c r="N79" s="2"/>
      <c r="O79" s="2"/>
      <c r="P79" s="2"/>
      <c r="Q79" s="2"/>
      <c r="R79" s="2"/>
      <c r="S79" s="2"/>
    </row>
    <row r="80" spans="1:19" x14ac:dyDescent="0.25">
      <c r="A80" s="2"/>
      <c r="B80" s="2"/>
      <c r="C80" s="2"/>
      <c r="D80" s="2"/>
      <c r="E80" s="2"/>
      <c r="F80" s="2"/>
      <c r="G80" s="2"/>
      <c r="H80" s="2"/>
      <c r="I80" s="2"/>
      <c r="J80" s="2"/>
      <c r="K80" s="2"/>
      <c r="L80" s="2"/>
      <c r="M80" s="2"/>
      <c r="N80" s="2"/>
      <c r="O80" s="2"/>
      <c r="P80" s="2"/>
      <c r="Q80" s="2"/>
      <c r="R80" s="2"/>
      <c r="S80" s="2"/>
    </row>
  </sheetData>
  <mergeCells count="1">
    <mergeCell ref="B47:I47"/>
  </mergeCells>
  <hyperlinks>
    <hyperlink ref="B59" r:id="rId1" display="info@lightcounting.com" xr:uid="{71F7E655-E7E0-4231-9041-63591D6C99DE}"/>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3E81-9651-4085-8C40-7370093D58DC}">
  <sheetPr>
    <tabColor rgb="FFCCFFCC"/>
  </sheetPr>
  <dimension ref="A2:Z131"/>
  <sheetViews>
    <sheetView showGridLines="0" zoomScaleNormal="100" zoomScalePageLayoutView="70" workbookViewId="0"/>
  </sheetViews>
  <sheetFormatPr defaultColWidth="8.6640625" defaultRowHeight="13.2" x14ac:dyDescent="0.25"/>
  <cols>
    <col min="1" max="1" width="4.44140625" style="1" customWidth="1"/>
    <col min="2" max="2" width="16.5546875" style="1" customWidth="1"/>
    <col min="3" max="15" width="11.6640625" style="1" customWidth="1"/>
    <col min="16" max="16" width="10.33203125" style="1" bestFit="1" customWidth="1"/>
    <col min="17" max="17" width="13.33203125" style="1" customWidth="1"/>
    <col min="18" max="18" width="11.109375" style="1" customWidth="1"/>
    <col min="19" max="19" width="9.88671875" style="1" customWidth="1"/>
    <col min="20" max="20" width="9.33203125" style="1" bestFit="1" customWidth="1"/>
    <col min="21" max="23" width="9.6640625" style="1" bestFit="1" customWidth="1"/>
    <col min="24" max="26" width="9.33203125" style="1" bestFit="1" customWidth="1"/>
    <col min="27" max="27" width="9" style="1" bestFit="1" customWidth="1"/>
    <col min="28" max="28" width="9.6640625" style="1" customWidth="1"/>
    <col min="29" max="16384" width="8.6640625" style="1"/>
  </cols>
  <sheetData>
    <row r="2" spans="1:26" ht="17.399999999999999" x14ac:dyDescent="0.3">
      <c r="B2" s="37" t="str">
        <f>Introduction!B2</f>
        <v>LightCounting 5G Core Service-based Architecture (SBA) Market Size &amp; Forecast</v>
      </c>
      <c r="C2" s="37"/>
      <c r="D2" s="37"/>
      <c r="E2" s="37"/>
    </row>
    <row r="3" spans="1:26" ht="17.399999999999999" x14ac:dyDescent="0.3">
      <c r="B3" s="166" t="str">
        <f>Introduction!B3</f>
        <v>July 2022 - Sample template for illustrative purposes only</v>
      </c>
      <c r="C3" s="36"/>
      <c r="D3" s="36"/>
      <c r="E3" s="36"/>
    </row>
    <row r="4" spans="1:26" ht="15" x14ac:dyDescent="0.25">
      <c r="B4" s="36"/>
      <c r="C4" s="36"/>
      <c r="D4" s="36"/>
      <c r="E4" s="36"/>
    </row>
    <row r="5" spans="1:26" ht="15" customHeight="1" x14ac:dyDescent="0.3">
      <c r="B5" s="62" t="s">
        <v>124</v>
      </c>
      <c r="C5" s="35"/>
      <c r="D5" s="35"/>
      <c r="E5" s="35"/>
      <c r="F5" s="34"/>
    </row>
    <row r="6" spans="1:26" ht="12.9" customHeight="1" x14ac:dyDescent="0.25">
      <c r="S6" s="45"/>
    </row>
    <row r="7" spans="1:26" s="49" customFormat="1" ht="22.2" customHeight="1" x14ac:dyDescent="0.4">
      <c r="A7" s="102" t="s">
        <v>177</v>
      </c>
      <c r="R7" s="52"/>
      <c r="X7" s="51"/>
      <c r="Z7" s="50"/>
    </row>
    <row r="8" spans="1:26" s="74" customFormat="1" ht="13.5" customHeight="1" x14ac:dyDescent="0.25"/>
    <row r="9" spans="1:26" s="74" customFormat="1" ht="13.5" customHeight="1" x14ac:dyDescent="0.25">
      <c r="E9" s="139"/>
      <c r="F9" s="140"/>
      <c r="G9" s="140"/>
      <c r="H9" s="140"/>
      <c r="I9" s="140"/>
      <c r="J9" s="140"/>
      <c r="K9" s="140"/>
      <c r="L9" s="140"/>
      <c r="M9" s="140"/>
      <c r="N9" s="140"/>
    </row>
    <row r="10" spans="1:26" s="74" customFormat="1" ht="13.5" customHeight="1" x14ac:dyDescent="0.25">
      <c r="B10" s="21" t="s">
        <v>123</v>
      </c>
      <c r="C10" s="21"/>
      <c r="D10" s="21"/>
      <c r="E10" s="159"/>
      <c r="F10" s="160"/>
      <c r="G10" s="81"/>
      <c r="H10" s="81"/>
      <c r="I10" s="81"/>
      <c r="J10" s="81"/>
      <c r="K10" s="81"/>
      <c r="L10" s="81"/>
      <c r="M10" s="161"/>
      <c r="N10" s="81"/>
      <c r="O10" s="33" t="s">
        <v>81</v>
      </c>
      <c r="P10" s="48"/>
    </row>
    <row r="11" spans="1:26" s="74" customFormat="1" ht="13.5" customHeight="1" x14ac:dyDescent="0.25">
      <c r="B11" s="77"/>
      <c r="C11" s="78">
        <v>2016</v>
      </c>
      <c r="D11" s="78">
        <v>2017</v>
      </c>
      <c r="E11" s="78">
        <v>2018</v>
      </c>
      <c r="F11" s="78">
        <v>2019</v>
      </c>
      <c r="G11" s="78">
        <v>2020</v>
      </c>
      <c r="H11" s="78">
        <v>2021</v>
      </c>
      <c r="I11" s="78">
        <v>2022</v>
      </c>
      <c r="J11" s="78">
        <v>2023</v>
      </c>
      <c r="K11" s="78">
        <v>2024</v>
      </c>
      <c r="L11" s="78">
        <v>2025</v>
      </c>
      <c r="M11" s="78">
        <v>2026</v>
      </c>
      <c r="N11" s="78">
        <v>2027</v>
      </c>
      <c r="O11" s="63" t="s">
        <v>184</v>
      </c>
      <c r="P11" s="89"/>
    </row>
    <row r="12" spans="1:26" s="81" customFormat="1" ht="13.5" customHeight="1" x14ac:dyDescent="0.25">
      <c r="B12" s="82" t="s">
        <v>176</v>
      </c>
      <c r="C12" s="28"/>
      <c r="D12" s="28"/>
      <c r="E12" s="28"/>
      <c r="F12" s="99"/>
      <c r="G12" s="99"/>
      <c r="H12" s="99"/>
      <c r="I12" s="124"/>
      <c r="J12" s="124"/>
      <c r="K12" s="124"/>
      <c r="L12" s="124"/>
      <c r="M12" s="121"/>
      <c r="N12" s="121"/>
      <c r="O12" s="32" t="e">
        <f>(N12/H12)^(1/6)-1</f>
        <v>#DIV/0!</v>
      </c>
      <c r="P12" s="90"/>
    </row>
    <row r="13" spans="1:26" s="74" customFormat="1" ht="13.5" customHeight="1" x14ac:dyDescent="0.25">
      <c r="B13" s="83" t="s">
        <v>80</v>
      </c>
      <c r="C13" s="83"/>
      <c r="D13" s="17"/>
      <c r="E13" s="17"/>
      <c r="F13" s="17"/>
      <c r="G13" s="17"/>
      <c r="H13" s="17"/>
      <c r="I13" s="17"/>
      <c r="J13" s="17"/>
      <c r="K13" s="17"/>
      <c r="L13" s="17"/>
      <c r="M13" s="24"/>
      <c r="N13" s="24"/>
      <c r="O13" s="95"/>
      <c r="P13" s="85"/>
    </row>
    <row r="14" spans="1:26" s="81" customFormat="1" ht="13.5" customHeight="1" x14ac:dyDescent="0.25">
      <c r="B14" s="93" t="s">
        <v>145</v>
      </c>
      <c r="C14" s="28"/>
      <c r="D14" s="28"/>
      <c r="E14" s="28"/>
      <c r="F14" s="28"/>
      <c r="G14" s="28"/>
      <c r="H14" s="28"/>
      <c r="I14" s="28"/>
      <c r="J14" s="28"/>
      <c r="K14" s="28"/>
      <c r="L14" s="28"/>
      <c r="M14" s="27"/>
      <c r="N14" s="27"/>
      <c r="O14" s="26" t="e">
        <f>(N14/H14)^(1/6)-1</f>
        <v>#DIV/0!</v>
      </c>
      <c r="P14" s="90"/>
    </row>
    <row r="15" spans="1:26" s="81" customFormat="1" ht="13.5" customHeight="1" x14ac:dyDescent="0.25">
      <c r="B15" s="83" t="s">
        <v>80</v>
      </c>
      <c r="C15" s="83"/>
      <c r="D15" s="17"/>
      <c r="E15" s="17"/>
      <c r="F15" s="17"/>
      <c r="G15" s="17"/>
      <c r="H15" s="17"/>
      <c r="I15" s="17"/>
      <c r="J15" s="17"/>
      <c r="K15" s="17"/>
      <c r="L15" s="17"/>
      <c r="M15" s="24"/>
      <c r="N15" s="24"/>
      <c r="O15" s="26"/>
      <c r="P15" s="90"/>
    </row>
    <row r="16" spans="1:26" s="74" customFormat="1" ht="13.5" customHeight="1" x14ac:dyDescent="0.25">
      <c r="B16" s="83" t="s">
        <v>116</v>
      </c>
      <c r="C16" s="28"/>
      <c r="D16" s="28"/>
      <c r="E16" s="28"/>
      <c r="F16" s="28"/>
      <c r="G16" s="28"/>
      <c r="H16" s="28"/>
      <c r="I16" s="28"/>
      <c r="J16" s="28"/>
      <c r="K16" s="28"/>
      <c r="L16" s="27"/>
      <c r="M16" s="27"/>
      <c r="N16" s="27"/>
      <c r="O16" s="26" t="e">
        <f>(N16/H16)^(1/6)-1</f>
        <v>#DIV/0!</v>
      </c>
      <c r="P16" s="46"/>
    </row>
    <row r="17" spans="1:26" s="74" customFormat="1" ht="13.5" customHeight="1" x14ac:dyDescent="0.25">
      <c r="B17" s="83" t="s">
        <v>117</v>
      </c>
      <c r="C17" s="28"/>
      <c r="D17" s="28"/>
      <c r="E17" s="28"/>
      <c r="F17" s="28"/>
      <c r="G17" s="28"/>
      <c r="H17" s="28"/>
      <c r="I17" s="28"/>
      <c r="J17" s="28"/>
      <c r="K17" s="28"/>
      <c r="L17" s="27"/>
      <c r="M17" s="27"/>
      <c r="N17" s="27"/>
      <c r="O17" s="96" t="e">
        <f>(N17/H17)^(1/6)-1</f>
        <v>#DIV/0!</v>
      </c>
      <c r="P17" s="46"/>
    </row>
    <row r="18" spans="1:26" s="74" customFormat="1" ht="13.5" customHeight="1" x14ac:dyDescent="0.25">
      <c r="B18" s="86" t="s">
        <v>200</v>
      </c>
      <c r="C18" s="87"/>
      <c r="D18" s="55"/>
      <c r="E18" s="55"/>
      <c r="F18" s="55"/>
      <c r="G18" s="55"/>
      <c r="H18" s="55"/>
      <c r="I18" s="55"/>
      <c r="J18" s="55"/>
      <c r="K18" s="55"/>
      <c r="L18" s="55"/>
      <c r="M18" s="55"/>
      <c r="N18" s="55"/>
      <c r="P18" s="85"/>
    </row>
    <row r="19" spans="1:26" s="74" customFormat="1" ht="13.5" customHeight="1" x14ac:dyDescent="0.25">
      <c r="B19" s="87"/>
      <c r="C19" s="87"/>
      <c r="D19" s="55"/>
      <c r="E19" s="55"/>
      <c r="F19" s="55"/>
      <c r="G19" s="118"/>
      <c r="H19" s="118"/>
      <c r="I19" s="118"/>
      <c r="J19" s="118"/>
      <c r="K19" s="118"/>
      <c r="L19" s="118"/>
      <c r="M19" s="118"/>
      <c r="N19" s="118"/>
      <c r="P19" s="85"/>
    </row>
    <row r="20" spans="1:26" s="74" customFormat="1" ht="13.5" customHeight="1" x14ac:dyDescent="0.25">
      <c r="B20" s="87"/>
      <c r="C20" s="87"/>
      <c r="D20" s="55"/>
      <c r="E20" s="55"/>
      <c r="F20" s="55"/>
      <c r="G20" s="104"/>
      <c r="H20" s="104"/>
      <c r="I20" s="55"/>
      <c r="J20" s="55"/>
      <c r="K20" s="55"/>
      <c r="L20" s="55"/>
      <c r="M20" s="55"/>
      <c r="N20" s="55"/>
      <c r="P20" s="85"/>
    </row>
    <row r="21" spans="1:26" s="74" customFormat="1" ht="13.5" customHeight="1" x14ac:dyDescent="0.25">
      <c r="B21" s="87"/>
      <c r="C21" s="87"/>
      <c r="D21" s="55"/>
      <c r="E21" s="55"/>
      <c r="F21" s="55"/>
      <c r="G21" s="104"/>
      <c r="H21" s="104"/>
      <c r="I21" s="55"/>
      <c r="J21" s="55"/>
      <c r="K21" s="55"/>
      <c r="L21" s="55"/>
      <c r="M21" s="55"/>
      <c r="N21" s="55"/>
      <c r="P21" s="85"/>
    </row>
    <row r="22" spans="1:26" s="74" customFormat="1" ht="13.5" customHeight="1" x14ac:dyDescent="0.25">
      <c r="B22" s="87"/>
      <c r="C22" s="87"/>
      <c r="D22" s="55"/>
      <c r="E22" s="55"/>
      <c r="F22" s="101"/>
      <c r="G22" s="104"/>
      <c r="H22" s="104"/>
      <c r="I22" s="55"/>
      <c r="J22" s="55"/>
      <c r="K22" s="55"/>
      <c r="L22" s="55"/>
      <c r="M22" s="55"/>
      <c r="N22" s="55"/>
      <c r="P22" s="85"/>
    </row>
    <row r="23" spans="1:26" s="74" customFormat="1" ht="13.5" customHeight="1" x14ac:dyDescent="0.25">
      <c r="B23" s="87"/>
      <c r="C23" s="87"/>
      <c r="D23" s="55"/>
      <c r="E23" s="55"/>
      <c r="F23" s="101"/>
      <c r="G23" s="103"/>
      <c r="H23" s="103"/>
      <c r="I23" s="55"/>
      <c r="J23" s="55"/>
      <c r="K23" s="55"/>
      <c r="L23" s="55"/>
      <c r="M23" s="55"/>
      <c r="N23" s="55"/>
      <c r="P23" s="85"/>
    </row>
    <row r="24" spans="1:26" s="74" customFormat="1" ht="13.5" customHeight="1" x14ac:dyDescent="0.25">
      <c r="B24" s="87"/>
      <c r="C24" s="87"/>
      <c r="D24" s="55"/>
      <c r="E24" s="55"/>
      <c r="F24" s="55"/>
      <c r="G24" s="55"/>
      <c r="H24" s="55"/>
      <c r="I24" s="55"/>
      <c r="J24" s="55"/>
      <c r="K24" s="55"/>
      <c r="L24" s="55"/>
      <c r="M24" s="55"/>
      <c r="N24" s="55"/>
      <c r="P24" s="85"/>
    </row>
    <row r="25" spans="1:26" s="74" customFormat="1" ht="13.5" customHeight="1" x14ac:dyDescent="0.25">
      <c r="B25" s="88"/>
      <c r="C25" s="88"/>
      <c r="D25" s="88"/>
      <c r="E25" s="88"/>
      <c r="F25" s="54"/>
    </row>
    <row r="26" spans="1:26" s="74" customFormat="1" ht="13.5" customHeight="1" x14ac:dyDescent="0.25"/>
    <row r="27" spans="1:26" s="49" customFormat="1" ht="22.2" customHeight="1" x14ac:dyDescent="0.4">
      <c r="A27" s="53" t="s">
        <v>128</v>
      </c>
      <c r="R27" s="52"/>
      <c r="X27" s="51"/>
      <c r="Z27" s="50"/>
    </row>
    <row r="28" spans="1:26" s="74" customFormat="1" ht="13.5" customHeight="1" x14ac:dyDescent="0.25"/>
    <row r="29" spans="1:26" s="74" customFormat="1" ht="13.5" customHeight="1" x14ac:dyDescent="0.25"/>
    <row r="30" spans="1:26" s="74" customFormat="1" ht="13.5" customHeight="1" x14ac:dyDescent="0.25">
      <c r="B30" s="21" t="s">
        <v>123</v>
      </c>
      <c r="C30" s="21"/>
      <c r="D30" s="21"/>
      <c r="E30" s="21"/>
      <c r="O30" s="33" t="s">
        <v>81</v>
      </c>
      <c r="P30" s="48"/>
    </row>
    <row r="31" spans="1:26" s="74" customFormat="1" ht="13.5" customHeight="1" x14ac:dyDescent="0.25">
      <c r="B31" s="15" t="s">
        <v>79</v>
      </c>
      <c r="C31" s="78">
        <v>2016</v>
      </c>
      <c r="D31" s="78">
        <v>2017</v>
      </c>
      <c r="E31" s="78">
        <v>2018</v>
      </c>
      <c r="F31" s="78">
        <v>2019</v>
      </c>
      <c r="G31" s="78">
        <v>2020</v>
      </c>
      <c r="H31" s="78">
        <v>2021</v>
      </c>
      <c r="I31" s="78">
        <v>2022</v>
      </c>
      <c r="J31" s="78">
        <v>2023</v>
      </c>
      <c r="K31" s="78">
        <v>2024</v>
      </c>
      <c r="L31" s="78">
        <v>2025</v>
      </c>
      <c r="M31" s="78">
        <v>2026</v>
      </c>
      <c r="N31" s="78">
        <v>2027</v>
      </c>
      <c r="O31" s="63" t="s">
        <v>184</v>
      </c>
      <c r="P31" s="89"/>
    </row>
    <row r="32" spans="1:26" s="74" customFormat="1" ht="13.5" customHeight="1" x14ac:dyDescent="0.25">
      <c r="B32" s="73" t="s">
        <v>78</v>
      </c>
      <c r="C32" s="28">
        <f>'SBA Data Management'!C9+'SBA Policy &amp; Charging'!C9+'5G Core (5GC)'!C9</f>
        <v>0</v>
      </c>
      <c r="D32" s="28">
        <f>'SBA Data Management'!D9+'SBA Policy &amp; Charging'!D9+'5G Core (5GC)'!D9</f>
        <v>0</v>
      </c>
      <c r="E32" s="28">
        <f>'SBA Data Management'!E9+'SBA Policy &amp; Charging'!E9+'5G Core (5GC)'!E9</f>
        <v>0</v>
      </c>
      <c r="F32" s="28">
        <f>'SBA Data Management'!F9+'SBA Policy &amp; Charging'!F9+'5G Core (5GC)'!F9</f>
        <v>0</v>
      </c>
      <c r="G32" s="28">
        <f>'SBA Data Management'!G9+'SBA Policy &amp; Charging'!G9+'5G Core (5GC)'!G9</f>
        <v>0</v>
      </c>
      <c r="H32" s="28">
        <f>'SBA Data Management'!H9+'SBA Policy &amp; Charging'!H9+'5G Core (5GC)'!H9</f>
        <v>0</v>
      </c>
      <c r="I32" s="28">
        <f>'SBA Data Management'!I9+'SBA Policy &amp; Charging'!I9+'5G Core (5GC)'!I9</f>
        <v>0</v>
      </c>
      <c r="J32" s="28">
        <f>'SBA Data Management'!J9+'SBA Policy &amp; Charging'!J9+'5G Core (5GC)'!J9</f>
        <v>0</v>
      </c>
      <c r="K32" s="28">
        <f>'SBA Data Management'!K9+'SBA Policy &amp; Charging'!K9+'5G Core (5GC)'!K9</f>
        <v>0</v>
      </c>
      <c r="L32" s="28">
        <f>'SBA Data Management'!L9+'SBA Policy &amp; Charging'!L9+'5G Core (5GC)'!L9</f>
        <v>0</v>
      </c>
      <c r="M32" s="28">
        <f>'SBA Data Management'!M9+'SBA Policy &amp; Charging'!M9+'5G Core (5GC)'!M9</f>
        <v>0</v>
      </c>
      <c r="N32" s="28">
        <f>'SBA Data Management'!N9+'SBA Policy &amp; Charging'!N9+'5G Core (5GC)'!N9</f>
        <v>0</v>
      </c>
      <c r="O32" s="32" t="e">
        <f>(N32/H32)^(1/6)-1</f>
        <v>#DIV/0!</v>
      </c>
      <c r="P32" s="46"/>
    </row>
    <row r="33" spans="1:26" s="74" customFormat="1" ht="13.5" customHeight="1" x14ac:dyDescent="0.25">
      <c r="B33" s="73" t="s">
        <v>129</v>
      </c>
      <c r="C33" s="28">
        <f>'SBA Data Management'!C11+'SBA Policy &amp; Charging'!C11+'5G Core (5GC)'!C11</f>
        <v>0</v>
      </c>
      <c r="D33" s="28">
        <f>'SBA Data Management'!D11+'SBA Policy &amp; Charging'!D11+'5G Core (5GC)'!D11</f>
        <v>0</v>
      </c>
      <c r="E33" s="28">
        <f>'SBA Data Management'!E11+'SBA Policy &amp; Charging'!E11+'5G Core (5GC)'!E11</f>
        <v>0</v>
      </c>
      <c r="F33" s="28">
        <f>'SBA Data Management'!F11+'SBA Policy &amp; Charging'!F11+'5G Core (5GC)'!F11</f>
        <v>0</v>
      </c>
      <c r="G33" s="28">
        <f>'SBA Data Management'!G11+'SBA Policy &amp; Charging'!G11+'5G Core (5GC)'!G11</f>
        <v>0</v>
      </c>
      <c r="H33" s="28">
        <f>'SBA Data Management'!H11+'SBA Policy &amp; Charging'!H11+'5G Core (5GC)'!H11</f>
        <v>0</v>
      </c>
      <c r="I33" s="28">
        <f>'SBA Data Management'!I11+'SBA Policy &amp; Charging'!I11+'5G Core (5GC)'!I11</f>
        <v>0</v>
      </c>
      <c r="J33" s="28">
        <f>'SBA Data Management'!J11+'SBA Policy &amp; Charging'!J11+'5G Core (5GC)'!J11</f>
        <v>0</v>
      </c>
      <c r="K33" s="28">
        <f>'SBA Data Management'!K11+'SBA Policy &amp; Charging'!K11+'5G Core (5GC)'!K11</f>
        <v>0</v>
      </c>
      <c r="L33" s="28">
        <f>'SBA Data Management'!L11+'SBA Policy &amp; Charging'!L11+'5G Core (5GC)'!L11</f>
        <v>0</v>
      </c>
      <c r="M33" s="28">
        <f>'SBA Data Management'!M11+'SBA Policy &amp; Charging'!M11+'5G Core (5GC)'!M11</f>
        <v>0</v>
      </c>
      <c r="N33" s="28">
        <f>'SBA Data Management'!N11+'SBA Policy &amp; Charging'!N11+'5G Core (5GC)'!N11</f>
        <v>0</v>
      </c>
      <c r="O33" s="26" t="e">
        <f>(N33/H33)^(1/6)-1</f>
        <v>#DIV/0!</v>
      </c>
      <c r="P33" s="46"/>
    </row>
    <row r="34" spans="1:26" s="74" customFormat="1" ht="13.5" customHeight="1" x14ac:dyDescent="0.25">
      <c r="B34" s="73" t="s">
        <v>76</v>
      </c>
      <c r="C34" s="28">
        <f>'SBA Data Management'!C13+'SBA Policy &amp; Charging'!C13+'5G Core (5GC)'!C13</f>
        <v>0</v>
      </c>
      <c r="D34" s="28">
        <f>'SBA Data Management'!D13+'SBA Policy &amp; Charging'!D13+'5G Core (5GC)'!D13</f>
        <v>0</v>
      </c>
      <c r="E34" s="28">
        <f>'SBA Data Management'!E13+'SBA Policy &amp; Charging'!E13+'5G Core (5GC)'!E13</f>
        <v>0</v>
      </c>
      <c r="F34" s="28">
        <f>'SBA Data Management'!F13+'SBA Policy &amp; Charging'!F13+'5G Core (5GC)'!F13</f>
        <v>0</v>
      </c>
      <c r="G34" s="28">
        <f>'SBA Data Management'!G13+'SBA Policy &amp; Charging'!G13+'5G Core (5GC)'!G13</f>
        <v>0</v>
      </c>
      <c r="H34" s="28">
        <f>'SBA Data Management'!H13+'SBA Policy &amp; Charging'!H13+'5G Core (5GC)'!H13</f>
        <v>0</v>
      </c>
      <c r="I34" s="28">
        <f>'SBA Data Management'!I13+'SBA Policy &amp; Charging'!I13+'5G Core (5GC)'!I13</f>
        <v>0</v>
      </c>
      <c r="J34" s="28">
        <f>'SBA Data Management'!J13+'SBA Policy &amp; Charging'!J13+'5G Core (5GC)'!J13</f>
        <v>0</v>
      </c>
      <c r="K34" s="28">
        <f>'SBA Data Management'!K13+'SBA Policy &amp; Charging'!K13+'5G Core (5GC)'!K13</f>
        <v>0</v>
      </c>
      <c r="L34" s="28">
        <f>'SBA Data Management'!L13+'SBA Policy &amp; Charging'!L13+'5G Core (5GC)'!L13</f>
        <v>0</v>
      </c>
      <c r="M34" s="28">
        <f>'SBA Data Management'!M13+'SBA Policy &amp; Charging'!M13+'5G Core (5GC)'!M13</f>
        <v>0</v>
      </c>
      <c r="N34" s="28">
        <f>'SBA Data Management'!N13+'SBA Policy &amp; Charging'!N13+'5G Core (5GC)'!N13</f>
        <v>0</v>
      </c>
      <c r="O34" s="26" t="e">
        <f>(N34/H34)^(1/6)-1</f>
        <v>#DIV/0!</v>
      </c>
      <c r="P34" s="46"/>
    </row>
    <row r="35" spans="1:26" s="74" customFormat="1" ht="13.5" customHeight="1" x14ac:dyDescent="0.25">
      <c r="B35" s="73" t="s">
        <v>75</v>
      </c>
      <c r="C35" s="28">
        <f>'SBA Data Management'!C15+'SBA Policy &amp; Charging'!C15+'5G Core (5GC)'!C15</f>
        <v>0</v>
      </c>
      <c r="D35" s="28">
        <f>'SBA Data Management'!D15+'SBA Policy &amp; Charging'!D15+'5G Core (5GC)'!D15</f>
        <v>0</v>
      </c>
      <c r="E35" s="28">
        <f>'SBA Data Management'!E15+'SBA Policy &amp; Charging'!E15+'5G Core (5GC)'!E15</f>
        <v>0</v>
      </c>
      <c r="F35" s="28">
        <f>'SBA Data Management'!F15+'SBA Policy &amp; Charging'!F15+'5G Core (5GC)'!F15</f>
        <v>0</v>
      </c>
      <c r="G35" s="28">
        <f>'SBA Data Management'!G15+'SBA Policy &amp; Charging'!G15+'5G Core (5GC)'!G15</f>
        <v>0</v>
      </c>
      <c r="H35" s="28">
        <f>'SBA Data Management'!H15+'SBA Policy &amp; Charging'!H15+'5G Core (5GC)'!H15</f>
        <v>0</v>
      </c>
      <c r="I35" s="28">
        <f>'SBA Data Management'!I15+'SBA Policy &amp; Charging'!I15+'5G Core (5GC)'!I15</f>
        <v>0</v>
      </c>
      <c r="J35" s="28">
        <f>'SBA Data Management'!J15+'SBA Policy &amp; Charging'!J15+'5G Core (5GC)'!J15</f>
        <v>0</v>
      </c>
      <c r="K35" s="28">
        <f>'SBA Data Management'!K15+'SBA Policy &amp; Charging'!K15+'5G Core (5GC)'!K15</f>
        <v>0</v>
      </c>
      <c r="L35" s="28">
        <f>'SBA Data Management'!L15+'SBA Policy &amp; Charging'!L15+'5G Core (5GC)'!L15</f>
        <v>0</v>
      </c>
      <c r="M35" s="28">
        <f>'SBA Data Management'!M15+'SBA Policy &amp; Charging'!M15+'5G Core (5GC)'!M15</f>
        <v>0</v>
      </c>
      <c r="N35" s="28">
        <f>'SBA Data Management'!N15+'SBA Policy &amp; Charging'!N15+'5G Core (5GC)'!N15</f>
        <v>0</v>
      </c>
      <c r="O35" s="26" t="e">
        <f>(N35/H35)^(1/6)-1</f>
        <v>#DIV/0!</v>
      </c>
      <c r="P35" s="46"/>
    </row>
    <row r="36" spans="1:26" s="74" customFormat="1" ht="13.5" customHeight="1" x14ac:dyDescent="0.25">
      <c r="B36" s="73" t="s">
        <v>74</v>
      </c>
      <c r="C36" s="28">
        <f>C32+C33</f>
        <v>0</v>
      </c>
      <c r="D36" s="28">
        <f t="shared" ref="D36" si="0">D32+D33</f>
        <v>0</v>
      </c>
      <c r="E36" s="28">
        <f t="shared" ref="E36" si="1">E32+E33</f>
        <v>0</v>
      </c>
      <c r="F36" s="28">
        <f>F32+F33+F34+F35</f>
        <v>0</v>
      </c>
      <c r="G36" s="28">
        <f>G32+G33+G34+G35</f>
        <v>0</v>
      </c>
      <c r="H36" s="28">
        <f t="shared" ref="H36:L36" si="2">H32+H33+H34+H35</f>
        <v>0</v>
      </c>
      <c r="I36" s="28">
        <f t="shared" si="2"/>
        <v>0</v>
      </c>
      <c r="J36" s="28">
        <f t="shared" si="2"/>
        <v>0</v>
      </c>
      <c r="K36" s="28">
        <f t="shared" si="2"/>
        <v>0</v>
      </c>
      <c r="L36" s="28">
        <f t="shared" si="2"/>
        <v>0</v>
      </c>
      <c r="M36" s="28">
        <f t="shared" ref="M36:N36" si="3">M32+M33+M34+M35</f>
        <v>0</v>
      </c>
      <c r="N36" s="28">
        <f t="shared" si="3"/>
        <v>0</v>
      </c>
      <c r="O36" s="26" t="e">
        <f>(N36/H36)^(1/6)-1</f>
        <v>#DIV/0!</v>
      </c>
      <c r="P36" s="46"/>
    </row>
    <row r="37" spans="1:26" s="74" customFormat="1" ht="13.5" customHeight="1" x14ac:dyDescent="0.25">
      <c r="B37" s="83" t="s">
        <v>80</v>
      </c>
      <c r="C37" s="83"/>
      <c r="D37" s="17"/>
      <c r="E37" s="17"/>
      <c r="F37" s="17"/>
      <c r="G37" s="17" t="e">
        <f>(G36-F36)/F36</f>
        <v>#DIV/0!</v>
      </c>
      <c r="H37" s="17" t="e">
        <f t="shared" ref="H37:N37" si="4">(H36-G36)/G36</f>
        <v>#DIV/0!</v>
      </c>
      <c r="I37" s="17" t="e">
        <f t="shared" si="4"/>
        <v>#DIV/0!</v>
      </c>
      <c r="J37" s="17" t="e">
        <f t="shared" si="4"/>
        <v>#DIV/0!</v>
      </c>
      <c r="K37" s="24" t="e">
        <f t="shared" si="4"/>
        <v>#DIV/0!</v>
      </c>
      <c r="L37" s="24" t="e">
        <f t="shared" si="4"/>
        <v>#DIV/0!</v>
      </c>
      <c r="M37" s="24" t="e">
        <f t="shared" si="4"/>
        <v>#DIV/0!</v>
      </c>
      <c r="N37" s="24" t="e">
        <f t="shared" si="4"/>
        <v>#DIV/0!</v>
      </c>
      <c r="O37" s="84"/>
      <c r="P37" s="85"/>
    </row>
    <row r="38" spans="1:26" s="74" customFormat="1" ht="13.5" customHeight="1" x14ac:dyDescent="0.25">
      <c r="B38" s="86"/>
      <c r="C38" s="87"/>
      <c r="D38" s="55"/>
      <c r="E38" s="55"/>
      <c r="F38" s="55"/>
      <c r="G38" s="55"/>
      <c r="H38" s="55"/>
      <c r="I38" s="55"/>
      <c r="J38" s="55"/>
      <c r="K38" s="55"/>
      <c r="L38" s="55"/>
      <c r="M38" s="55"/>
      <c r="N38" s="55"/>
      <c r="P38" s="85"/>
    </row>
    <row r="39" spans="1:26" s="74" customFormat="1" ht="13.5" customHeight="1" x14ac:dyDescent="0.25">
      <c r="B39" s="87"/>
      <c r="C39" s="87"/>
      <c r="D39" s="55"/>
      <c r="E39" s="55"/>
      <c r="F39" s="55"/>
      <c r="G39" s="55"/>
      <c r="H39" s="55"/>
      <c r="I39" s="55"/>
      <c r="J39" s="55"/>
      <c r="K39" s="55"/>
      <c r="L39" s="55"/>
      <c r="M39" s="55"/>
      <c r="N39" s="55"/>
      <c r="P39" s="85"/>
    </row>
    <row r="40" spans="1:26" s="74" customFormat="1" ht="13.5" customHeight="1" x14ac:dyDescent="0.25">
      <c r="B40" s="87"/>
      <c r="C40" s="87"/>
      <c r="D40" s="55"/>
      <c r="E40" s="55"/>
      <c r="F40" s="55"/>
      <c r="G40" s="55"/>
      <c r="H40" s="55"/>
      <c r="I40" s="55"/>
      <c r="J40" s="55"/>
      <c r="K40" s="55"/>
      <c r="L40" s="55"/>
      <c r="M40" s="55"/>
      <c r="N40" s="55"/>
      <c r="P40" s="85"/>
    </row>
    <row r="41" spans="1:26" s="74" customFormat="1" ht="13.5" customHeight="1" x14ac:dyDescent="0.25">
      <c r="B41" s="87"/>
      <c r="C41" s="87"/>
      <c r="D41" s="55"/>
      <c r="E41" s="55"/>
      <c r="F41" s="55"/>
      <c r="G41" s="55"/>
      <c r="H41" s="55"/>
      <c r="I41" s="55"/>
      <c r="J41" s="55"/>
      <c r="K41" s="55"/>
      <c r="L41" s="55"/>
      <c r="M41" s="55"/>
      <c r="N41" s="55"/>
      <c r="P41" s="85"/>
    </row>
    <row r="42" spans="1:26" s="74" customFormat="1" ht="13.5" customHeight="1" x14ac:dyDescent="0.25">
      <c r="B42" s="87"/>
      <c r="C42" s="87"/>
      <c r="D42" s="55"/>
      <c r="E42" s="55"/>
      <c r="F42" s="55"/>
      <c r="G42" s="55"/>
      <c r="H42" s="55"/>
      <c r="I42" s="55"/>
      <c r="J42" s="55"/>
      <c r="K42" s="55"/>
      <c r="L42" s="55"/>
      <c r="M42" s="55"/>
      <c r="N42" s="55"/>
      <c r="P42" s="85"/>
    </row>
    <row r="43" spans="1:26" s="74" customFormat="1" ht="13.5" customHeight="1" x14ac:dyDescent="0.25">
      <c r="B43" s="87"/>
      <c r="C43" s="87"/>
      <c r="D43" s="55"/>
      <c r="E43" s="55"/>
      <c r="F43" s="55"/>
      <c r="G43" s="55"/>
      <c r="H43" s="55"/>
      <c r="I43" s="55"/>
      <c r="J43" s="55"/>
      <c r="K43" s="55"/>
      <c r="L43" s="55"/>
      <c r="M43" s="55"/>
      <c r="N43" s="55"/>
      <c r="P43" s="85"/>
    </row>
    <row r="44" spans="1:26" s="74" customFormat="1" ht="13.5" customHeight="1" x14ac:dyDescent="0.25">
      <c r="B44" s="87"/>
      <c r="C44" s="87"/>
      <c r="D44" s="55"/>
      <c r="E44" s="55"/>
      <c r="F44" s="55"/>
      <c r="G44" s="55"/>
      <c r="H44" s="55"/>
      <c r="I44" s="55"/>
      <c r="J44" s="55"/>
      <c r="K44" s="55"/>
      <c r="L44" s="55"/>
      <c r="M44" s="55"/>
      <c r="N44" s="55"/>
      <c r="P44" s="85"/>
    </row>
    <row r="45" spans="1:26" s="74" customFormat="1" ht="13.5" customHeight="1" x14ac:dyDescent="0.25"/>
    <row r="46" spans="1:26" s="49" customFormat="1" ht="22.2" customHeight="1" x14ac:dyDescent="0.4">
      <c r="A46" s="53" t="s">
        <v>182</v>
      </c>
      <c r="R46" s="52"/>
      <c r="X46" s="51"/>
      <c r="Z46" s="50"/>
    </row>
    <row r="47" spans="1:26" s="74" customFormat="1" ht="13.5" customHeight="1" x14ac:dyDescent="0.25"/>
    <row r="48" spans="1:26" s="74" customFormat="1" ht="13.5" customHeight="1" x14ac:dyDescent="0.25">
      <c r="E48" s="112"/>
      <c r="F48" s="112"/>
      <c r="G48" s="112"/>
      <c r="H48" s="112"/>
      <c r="I48" s="112"/>
      <c r="J48" s="112"/>
      <c r="K48" s="112"/>
      <c r="L48" s="112"/>
      <c r="M48" s="112"/>
      <c r="N48" s="112"/>
      <c r="O48" s="112"/>
    </row>
    <row r="49" spans="2:16" s="74" customFormat="1" ht="13.5" customHeight="1" x14ac:dyDescent="0.25">
      <c r="B49" s="21" t="s">
        <v>183</v>
      </c>
      <c r="C49" s="1"/>
      <c r="D49" s="1"/>
      <c r="E49" s="122"/>
      <c r="F49" s="112"/>
      <c r="G49" s="112"/>
      <c r="H49" s="112"/>
      <c r="I49" s="112"/>
      <c r="J49" s="112"/>
      <c r="K49" s="112"/>
      <c r="L49" s="112"/>
      <c r="M49" s="112"/>
      <c r="N49" s="112"/>
      <c r="O49" s="58"/>
      <c r="P49" s="48"/>
    </row>
    <row r="50" spans="2:16" s="74" customFormat="1" ht="13.5" customHeight="1" x14ac:dyDescent="0.25">
      <c r="B50" s="110" t="s">
        <v>40</v>
      </c>
      <c r="C50" s="19">
        <v>2021</v>
      </c>
      <c r="D50" s="19" t="s">
        <v>181</v>
      </c>
      <c r="E50" s="113"/>
      <c r="F50" s="113"/>
      <c r="G50" s="113"/>
      <c r="H50" s="113"/>
      <c r="I50" s="113"/>
      <c r="J50" s="113"/>
      <c r="K50" s="113"/>
      <c r="L50" s="113"/>
      <c r="M50" s="113"/>
      <c r="N50" s="113"/>
      <c r="O50" s="114"/>
      <c r="P50" s="89"/>
    </row>
    <row r="51" spans="2:16" s="74" customFormat="1" ht="13.5" customHeight="1" x14ac:dyDescent="0.25">
      <c r="B51" s="39" t="s">
        <v>36</v>
      </c>
      <c r="C51" s="111"/>
      <c r="D51" s="150" t="e">
        <f>C51/C$59</f>
        <v>#DIV/0!</v>
      </c>
      <c r="E51" s="115"/>
      <c r="F51" s="115"/>
      <c r="G51" s="115"/>
      <c r="H51" s="115"/>
      <c r="I51" s="115"/>
      <c r="J51" s="115"/>
      <c r="K51" s="115"/>
      <c r="L51" s="115"/>
      <c r="M51" s="115"/>
      <c r="N51" s="115"/>
      <c r="O51" s="16"/>
      <c r="P51" s="46"/>
    </row>
    <row r="52" spans="2:16" s="74" customFormat="1" ht="13.5" customHeight="1" x14ac:dyDescent="0.25">
      <c r="B52" s="39" t="s">
        <v>12</v>
      </c>
      <c r="C52" s="111"/>
      <c r="D52" s="150" t="e">
        <f>C52/C$59</f>
        <v>#DIV/0!</v>
      </c>
      <c r="E52" s="115"/>
      <c r="F52" s="115"/>
      <c r="G52" s="115"/>
      <c r="H52" s="115"/>
      <c r="I52" s="115"/>
      <c r="J52" s="115"/>
      <c r="K52" s="115"/>
      <c r="L52" s="115"/>
      <c r="M52" s="115"/>
      <c r="N52" s="115"/>
      <c r="O52" s="16"/>
      <c r="P52" s="46"/>
    </row>
    <row r="53" spans="2:16" s="74" customFormat="1" ht="13.5" customHeight="1" x14ac:dyDescent="0.25">
      <c r="B53" s="39" t="s">
        <v>34</v>
      </c>
      <c r="C53" s="111"/>
      <c r="D53" s="150" t="e">
        <f>C53/C$59</f>
        <v>#DIV/0!</v>
      </c>
      <c r="E53" s="115"/>
      <c r="F53" s="115"/>
      <c r="G53" s="115"/>
      <c r="H53" s="115"/>
      <c r="I53" s="115"/>
      <c r="J53" s="115"/>
      <c r="K53" s="115"/>
      <c r="L53" s="115"/>
      <c r="M53" s="115"/>
      <c r="N53" s="115"/>
      <c r="O53" s="16"/>
      <c r="P53" s="46"/>
    </row>
    <row r="54" spans="2:16" s="74" customFormat="1" ht="13.5" customHeight="1" x14ac:dyDescent="0.25">
      <c r="B54" s="39" t="s">
        <v>98</v>
      </c>
      <c r="C54" s="111"/>
      <c r="D54" s="150" t="e">
        <f>C54/C$59</f>
        <v>#DIV/0!</v>
      </c>
      <c r="E54" s="115"/>
      <c r="F54" s="115"/>
      <c r="G54" s="115"/>
      <c r="H54" s="115"/>
      <c r="I54" s="115"/>
      <c r="J54" s="115"/>
      <c r="K54" s="115"/>
      <c r="L54" s="115"/>
      <c r="M54" s="115"/>
      <c r="N54" s="115"/>
      <c r="O54" s="16"/>
      <c r="P54" s="46"/>
    </row>
    <row r="55" spans="2:16" s="74" customFormat="1" ht="13.5" customHeight="1" x14ac:dyDescent="0.25">
      <c r="B55" s="39" t="s">
        <v>9</v>
      </c>
      <c r="C55" s="111"/>
      <c r="D55" s="150" t="e">
        <f>C55/C$59</f>
        <v>#DIV/0!</v>
      </c>
      <c r="E55" s="115"/>
      <c r="F55" s="115"/>
      <c r="G55" s="115"/>
      <c r="H55" s="115"/>
      <c r="I55" s="115"/>
      <c r="J55" s="115"/>
      <c r="K55" s="115"/>
      <c r="L55" s="115"/>
      <c r="M55" s="115"/>
      <c r="N55" s="115"/>
      <c r="O55" s="16"/>
      <c r="P55" s="46"/>
    </row>
    <row r="56" spans="2:16" s="74" customFormat="1" ht="13.5" customHeight="1" x14ac:dyDescent="0.25">
      <c r="B56" s="39" t="s">
        <v>31</v>
      </c>
      <c r="C56" s="111"/>
      <c r="D56" s="150" t="e">
        <f>C56/C$59</f>
        <v>#DIV/0!</v>
      </c>
      <c r="E56" s="116"/>
      <c r="F56" s="116"/>
      <c r="G56" s="116"/>
      <c r="H56" s="116"/>
      <c r="I56" s="116"/>
      <c r="J56" s="116"/>
      <c r="K56" s="116"/>
      <c r="L56" s="116"/>
      <c r="M56" s="116"/>
      <c r="N56" s="116"/>
      <c r="O56" s="112"/>
      <c r="P56" s="85"/>
    </row>
    <row r="57" spans="2:16" s="74" customFormat="1" ht="13.5" customHeight="1" x14ac:dyDescent="0.25">
      <c r="B57" s="39" t="s">
        <v>30</v>
      </c>
      <c r="C57" s="111"/>
      <c r="D57" s="150" t="e">
        <f>C57/C$59</f>
        <v>#DIV/0!</v>
      </c>
      <c r="E57" s="116"/>
      <c r="F57" s="116"/>
      <c r="G57" s="116"/>
      <c r="H57" s="116"/>
      <c r="I57" s="116"/>
      <c r="J57" s="116"/>
      <c r="K57" s="116"/>
      <c r="L57" s="116"/>
      <c r="M57" s="116"/>
      <c r="N57" s="116"/>
      <c r="O57" s="112"/>
      <c r="P57" s="85"/>
    </row>
    <row r="58" spans="2:16" s="74" customFormat="1" ht="13.5" customHeight="1" x14ac:dyDescent="0.25">
      <c r="B58" s="39" t="s">
        <v>99</v>
      </c>
      <c r="C58" s="111"/>
      <c r="D58" s="150" t="e">
        <f>C58/C$59</f>
        <v>#DIV/0!</v>
      </c>
      <c r="E58" s="116"/>
      <c r="F58" s="116"/>
      <c r="G58" s="116"/>
      <c r="H58" s="116"/>
      <c r="I58" s="116"/>
      <c r="J58" s="116"/>
      <c r="K58" s="116"/>
      <c r="L58" s="116"/>
      <c r="M58" s="116"/>
      <c r="N58" s="116"/>
      <c r="O58" s="112"/>
      <c r="P58" s="85"/>
    </row>
    <row r="59" spans="2:16" s="74" customFormat="1" ht="13.5" customHeight="1" x14ac:dyDescent="0.25">
      <c r="B59" s="13" t="s">
        <v>74</v>
      </c>
      <c r="C59" s="111"/>
      <c r="D59" s="150" t="e">
        <f>C59/C$59</f>
        <v>#DIV/0!</v>
      </c>
      <c r="E59" s="116"/>
      <c r="F59" s="116"/>
      <c r="G59" s="116"/>
      <c r="H59" s="116"/>
      <c r="I59" s="116"/>
      <c r="J59" s="116"/>
      <c r="K59" s="116"/>
      <c r="L59" s="116"/>
      <c r="M59" s="116"/>
      <c r="N59" s="116"/>
      <c r="O59" s="112"/>
      <c r="P59" s="85"/>
    </row>
    <row r="60" spans="2:16" s="74" customFormat="1" ht="13.5" customHeight="1" x14ac:dyDescent="0.25">
      <c r="E60" s="116"/>
      <c r="F60" s="116"/>
      <c r="G60" s="116"/>
      <c r="H60" s="116"/>
      <c r="I60" s="116"/>
      <c r="J60" s="116"/>
      <c r="K60" s="116"/>
      <c r="L60" s="116"/>
      <c r="M60" s="116"/>
      <c r="N60" s="116"/>
      <c r="O60" s="112"/>
      <c r="P60" s="85"/>
    </row>
    <row r="61" spans="2:16" s="74" customFormat="1" ht="13.5" customHeight="1" x14ac:dyDescent="0.25">
      <c r="B61" s="14"/>
      <c r="C61" s="148"/>
      <c r="D61" s="149"/>
      <c r="E61" s="55"/>
      <c r="F61" s="55"/>
      <c r="G61" s="55"/>
      <c r="H61" s="55"/>
      <c r="I61" s="55"/>
      <c r="J61" s="55"/>
      <c r="K61" s="55"/>
      <c r="L61" s="55"/>
      <c r="M61" s="55"/>
      <c r="N61" s="55"/>
      <c r="P61" s="85"/>
    </row>
    <row r="62" spans="2:16" s="74" customFormat="1" ht="13.5" customHeight="1" x14ac:dyDescent="0.25">
      <c r="B62" s="87"/>
      <c r="C62" s="87"/>
      <c r="D62" s="55"/>
      <c r="E62" s="55"/>
      <c r="F62" s="55"/>
      <c r="G62" s="55"/>
      <c r="H62" s="55"/>
      <c r="I62" s="55"/>
      <c r="J62" s="55"/>
      <c r="K62" s="55"/>
      <c r="L62" s="55"/>
      <c r="M62" s="55"/>
      <c r="N62" s="55"/>
      <c r="P62" s="85"/>
    </row>
    <row r="63" spans="2:16" s="74" customFormat="1" ht="13.5" customHeight="1" x14ac:dyDescent="0.25">
      <c r="B63" s="87"/>
      <c r="C63" s="87"/>
      <c r="D63" s="55"/>
      <c r="E63" s="55"/>
      <c r="F63" s="55"/>
      <c r="G63" s="55"/>
      <c r="H63" s="55"/>
      <c r="I63" s="55"/>
      <c r="J63" s="55"/>
      <c r="K63" s="55"/>
      <c r="L63" s="55"/>
      <c r="M63" s="55"/>
      <c r="N63" s="55"/>
      <c r="P63" s="85"/>
    </row>
    <row r="64" spans="2:16" s="74" customFormat="1" ht="13.5" customHeight="1" x14ac:dyDescent="0.25"/>
    <row r="65" spans="1:25" s="49" customFormat="1" ht="22.2" customHeight="1" x14ac:dyDescent="0.4">
      <c r="A65" s="53" t="s">
        <v>180</v>
      </c>
      <c r="Q65" s="52"/>
      <c r="W65" s="51"/>
      <c r="Y65" s="50"/>
    </row>
    <row r="66" spans="1:25" ht="13.5" customHeight="1" x14ac:dyDescent="0.25">
      <c r="B66" s="45"/>
    </row>
    <row r="67" spans="1:25" ht="13.5" customHeight="1" x14ac:dyDescent="0.25"/>
    <row r="68" spans="1:25" ht="13.5" customHeight="1" x14ac:dyDescent="0.25">
      <c r="B68" s="94" t="s">
        <v>187</v>
      </c>
      <c r="C68" s="21"/>
      <c r="D68" s="21"/>
      <c r="E68" s="21"/>
      <c r="G68" s="45"/>
      <c r="M68" s="48"/>
      <c r="N68" s="48"/>
      <c r="O68" s="48"/>
    </row>
    <row r="69" spans="1:25" ht="13.5" customHeight="1" x14ac:dyDescent="0.3">
      <c r="B69" s="15"/>
      <c r="C69" s="19">
        <v>2018</v>
      </c>
      <c r="D69" s="19">
        <v>2019</v>
      </c>
      <c r="E69" s="19">
        <v>2020</v>
      </c>
      <c r="F69" s="19">
        <v>2021</v>
      </c>
      <c r="G69" s="19" t="s">
        <v>186</v>
      </c>
      <c r="H69" s="106"/>
      <c r="I69" s="106"/>
      <c r="O69" s="47"/>
    </row>
    <row r="70" spans="1:25" ht="13.5" customHeight="1" x14ac:dyDescent="0.25">
      <c r="B70" s="109" t="s">
        <v>185</v>
      </c>
      <c r="C70" s="59"/>
      <c r="D70" s="59"/>
      <c r="E70" s="59"/>
      <c r="F70" s="59"/>
      <c r="G70" s="59"/>
      <c r="H70" s="107"/>
      <c r="I70" s="107"/>
      <c r="O70" s="46"/>
    </row>
    <row r="71" spans="1:25" ht="13.5" customHeight="1" x14ac:dyDescent="0.25">
      <c r="B71" s="109" t="s">
        <v>179</v>
      </c>
      <c r="C71" s="59"/>
      <c r="D71" s="59"/>
      <c r="E71" s="59"/>
      <c r="F71" s="59"/>
      <c r="G71" s="59"/>
      <c r="H71" s="108"/>
      <c r="I71" s="108"/>
      <c r="O71" s="46"/>
    </row>
    <row r="72" spans="1:25" ht="13.5" customHeight="1" x14ac:dyDescent="0.25">
      <c r="B72" s="38" t="s">
        <v>188</v>
      </c>
      <c r="C72" s="107"/>
      <c r="D72" s="107"/>
      <c r="E72" s="107"/>
      <c r="F72" s="108"/>
      <c r="G72" s="107"/>
      <c r="H72" s="107"/>
      <c r="I72" s="107"/>
      <c r="O72" s="46"/>
    </row>
    <row r="73" spans="1:25" ht="13.5" customHeight="1" x14ac:dyDescent="0.25">
      <c r="G73" s="107"/>
      <c r="H73" s="107"/>
      <c r="I73" s="107"/>
      <c r="O73" s="46"/>
    </row>
    <row r="74" spans="1:25" ht="13.5" customHeight="1" x14ac:dyDescent="0.25">
      <c r="G74" s="108"/>
      <c r="H74" s="108"/>
      <c r="I74" s="108"/>
      <c r="O74" s="46"/>
    </row>
    <row r="75" spans="1:25" ht="13.5" customHeight="1" x14ac:dyDescent="0.25">
      <c r="C75" s="56"/>
      <c r="D75" s="55"/>
      <c r="E75" s="55"/>
      <c r="F75" s="55"/>
      <c r="G75" s="55"/>
      <c r="H75" s="55"/>
      <c r="I75" s="55"/>
      <c r="J75" s="55"/>
      <c r="K75" s="55"/>
      <c r="L75" s="55"/>
      <c r="O75" s="2"/>
    </row>
    <row r="76" spans="1:25" ht="13.5" customHeight="1" x14ac:dyDescent="0.25">
      <c r="B76" s="56"/>
      <c r="C76" s="56"/>
      <c r="D76" s="55"/>
      <c r="E76" s="55"/>
      <c r="F76" s="55"/>
      <c r="G76" s="55"/>
      <c r="H76" s="55"/>
      <c r="I76" s="55"/>
      <c r="J76" s="55"/>
      <c r="K76" s="55"/>
      <c r="L76" s="55"/>
      <c r="O76" s="2"/>
    </row>
    <row r="77" spans="1:25" ht="13.5" customHeight="1" x14ac:dyDescent="0.25">
      <c r="B77" s="56"/>
      <c r="C77" s="38"/>
      <c r="D77" s="55"/>
      <c r="E77" s="55"/>
      <c r="F77" s="55"/>
      <c r="G77" s="55"/>
      <c r="H77" s="55"/>
      <c r="I77" s="55"/>
      <c r="J77" s="55"/>
      <c r="K77" s="55"/>
      <c r="L77" s="55"/>
      <c r="O77" s="2"/>
    </row>
    <row r="78" spans="1:25" ht="13.5" customHeight="1" x14ac:dyDescent="0.25">
      <c r="B78" s="56"/>
      <c r="C78" s="38"/>
      <c r="D78" s="55"/>
      <c r="E78" s="55"/>
      <c r="F78" s="55"/>
      <c r="G78" s="55"/>
      <c r="H78" s="55"/>
      <c r="I78" s="55"/>
      <c r="J78" s="55"/>
      <c r="K78" s="55"/>
      <c r="L78" s="55"/>
      <c r="O78" s="2"/>
    </row>
    <row r="79" spans="1:25" ht="13.5" customHeight="1" x14ac:dyDescent="0.25">
      <c r="B79" s="56"/>
      <c r="C79" s="38"/>
      <c r="D79" s="55"/>
      <c r="E79" s="55"/>
      <c r="F79" s="55"/>
      <c r="G79" s="55"/>
      <c r="H79" s="101"/>
      <c r="I79" s="101"/>
      <c r="J79" s="101"/>
      <c r="K79" s="101"/>
      <c r="L79" s="101"/>
      <c r="M79" s="105"/>
      <c r="N79" s="105"/>
      <c r="O79" s="2"/>
    </row>
    <row r="80" spans="1:25" ht="13.5" customHeight="1" x14ac:dyDescent="0.25">
      <c r="B80" s="56"/>
      <c r="C80" s="56"/>
      <c r="D80" s="55"/>
      <c r="E80" s="55"/>
      <c r="F80" s="55"/>
      <c r="G80" s="55"/>
      <c r="H80" s="101"/>
      <c r="I80" s="101"/>
      <c r="J80" s="101"/>
      <c r="K80" s="101"/>
      <c r="L80" s="101"/>
      <c r="M80" s="105"/>
      <c r="N80" s="105"/>
      <c r="O80" s="2"/>
    </row>
    <row r="81" spans="1:26" ht="13.5" customHeight="1" x14ac:dyDescent="0.25">
      <c r="B81" s="56"/>
      <c r="C81" s="56"/>
      <c r="D81" s="55"/>
      <c r="E81" s="55"/>
      <c r="F81" s="55"/>
      <c r="G81" s="55"/>
      <c r="H81" s="101"/>
      <c r="I81" s="101"/>
      <c r="J81" s="101"/>
      <c r="K81" s="101"/>
      <c r="L81" s="101"/>
      <c r="M81" s="105"/>
      <c r="N81" s="105"/>
      <c r="O81" s="2"/>
    </row>
    <row r="82" spans="1:26" ht="13.5" customHeight="1" x14ac:dyDescent="0.25">
      <c r="B82" s="56"/>
      <c r="C82" s="56"/>
      <c r="D82" s="55"/>
      <c r="E82" s="55"/>
      <c r="F82" s="55"/>
      <c r="G82" s="55"/>
      <c r="H82" s="101"/>
      <c r="I82" s="101"/>
      <c r="J82" s="101"/>
      <c r="K82" s="101"/>
      <c r="L82" s="101"/>
      <c r="M82" s="105"/>
      <c r="N82" s="105"/>
      <c r="O82" s="2"/>
    </row>
    <row r="83" spans="1:26" ht="13.5" customHeight="1" x14ac:dyDescent="0.25"/>
    <row r="84" spans="1:26" s="49" customFormat="1" ht="22.5" customHeight="1" x14ac:dyDescent="0.4">
      <c r="A84" s="53" t="s">
        <v>172</v>
      </c>
      <c r="R84" s="52"/>
      <c r="X84" s="51"/>
      <c r="Z84" s="50"/>
    </row>
    <row r="85" spans="1:26" s="74" customFormat="1" ht="13.5" customHeight="1" x14ac:dyDescent="0.25"/>
    <row r="86" spans="1:26" s="74" customFormat="1" ht="13.5" customHeight="1" x14ac:dyDescent="0.25"/>
    <row r="87" spans="1:26" s="74" customFormat="1" ht="13.5" customHeight="1" x14ac:dyDescent="0.25">
      <c r="B87" s="21" t="s">
        <v>123</v>
      </c>
      <c r="C87" s="21"/>
      <c r="D87" s="21"/>
      <c r="E87" s="21"/>
      <c r="O87" s="33" t="s">
        <v>81</v>
      </c>
      <c r="P87" s="48"/>
    </row>
    <row r="88" spans="1:26" s="74" customFormat="1" ht="13.5" customHeight="1" x14ac:dyDescent="0.25">
      <c r="B88" s="77"/>
      <c r="C88" s="78">
        <v>2016</v>
      </c>
      <c r="D88" s="78">
        <v>2017</v>
      </c>
      <c r="E88" s="78">
        <v>2018</v>
      </c>
      <c r="F88" s="78">
        <v>2019</v>
      </c>
      <c r="G88" s="78">
        <v>2020</v>
      </c>
      <c r="H88" s="78">
        <v>2021</v>
      </c>
      <c r="I88" s="78">
        <v>2022</v>
      </c>
      <c r="J88" s="78">
        <v>2023</v>
      </c>
      <c r="K88" s="78">
        <v>2024</v>
      </c>
      <c r="L88" s="78">
        <v>2025</v>
      </c>
      <c r="M88" s="78">
        <v>2026</v>
      </c>
      <c r="N88" s="78">
        <v>2027</v>
      </c>
      <c r="O88" s="63" t="s">
        <v>184</v>
      </c>
      <c r="P88" s="89"/>
    </row>
    <row r="89" spans="1:26" s="74" customFormat="1" ht="13.5" customHeight="1" x14ac:dyDescent="0.25">
      <c r="B89" s="73" t="s">
        <v>131</v>
      </c>
      <c r="C89" s="28">
        <f>'SBA Data Management'!C37</f>
        <v>0</v>
      </c>
      <c r="D89" s="28">
        <f>'SBA Data Management'!D37</f>
        <v>0</v>
      </c>
      <c r="E89" s="28">
        <f>'SBA Data Management'!E37</f>
        <v>0</v>
      </c>
      <c r="F89" s="28">
        <f>'SBA Data Management'!F37</f>
        <v>0</v>
      </c>
      <c r="G89" s="28">
        <f>'SBA Data Management'!G37</f>
        <v>0</v>
      </c>
      <c r="H89" s="28">
        <f>'SBA Data Management'!H37</f>
        <v>0</v>
      </c>
      <c r="I89" s="28">
        <f>'SBA Data Management'!I37</f>
        <v>0</v>
      </c>
      <c r="J89" s="28">
        <f>'SBA Data Management'!J37</f>
        <v>0</v>
      </c>
      <c r="K89" s="28">
        <f>'SBA Data Management'!K37</f>
        <v>0</v>
      </c>
      <c r="L89" s="28">
        <f>'SBA Data Management'!L37</f>
        <v>0</v>
      </c>
      <c r="M89" s="28">
        <f>'SBA Data Management'!M37</f>
        <v>0</v>
      </c>
      <c r="N89" s="28">
        <f>'SBA Data Management'!N37</f>
        <v>0</v>
      </c>
      <c r="O89" s="32" t="e">
        <f>(N89/H89)^(1/6)-1</f>
        <v>#DIV/0!</v>
      </c>
      <c r="P89" s="46"/>
    </row>
    <row r="90" spans="1:26" s="74" customFormat="1" ht="13.5" customHeight="1" x14ac:dyDescent="0.25">
      <c r="B90" s="73" t="s">
        <v>63</v>
      </c>
      <c r="C90" s="28">
        <f>'SBA Policy &amp; Charging'!C37</f>
        <v>0</v>
      </c>
      <c r="D90" s="28">
        <f>'SBA Policy &amp; Charging'!D37</f>
        <v>0</v>
      </c>
      <c r="E90" s="28">
        <f>'SBA Policy &amp; Charging'!E37</f>
        <v>0</v>
      </c>
      <c r="F90" s="28">
        <f>'SBA Policy &amp; Charging'!F37</f>
        <v>0</v>
      </c>
      <c r="G90" s="28">
        <f>'SBA Policy &amp; Charging'!G37</f>
        <v>0</v>
      </c>
      <c r="H90" s="28">
        <f>'SBA Policy &amp; Charging'!H37</f>
        <v>0</v>
      </c>
      <c r="I90" s="28">
        <f>'SBA Policy &amp; Charging'!I37</f>
        <v>0</v>
      </c>
      <c r="J90" s="28">
        <f>'SBA Policy &amp; Charging'!J37</f>
        <v>0</v>
      </c>
      <c r="K90" s="28">
        <f>'SBA Policy &amp; Charging'!K37</f>
        <v>0</v>
      </c>
      <c r="L90" s="28">
        <f>'SBA Policy &amp; Charging'!L37</f>
        <v>0</v>
      </c>
      <c r="M90" s="28">
        <f>'SBA Policy &amp; Charging'!M37</f>
        <v>0</v>
      </c>
      <c r="N90" s="28">
        <f>'SBA Policy &amp; Charging'!N37</f>
        <v>0</v>
      </c>
      <c r="O90" s="26" t="e">
        <f>(N90/H90)^(1/6)-1</f>
        <v>#DIV/0!</v>
      </c>
      <c r="P90" s="46"/>
    </row>
    <row r="91" spans="1:26" s="74" customFormat="1" ht="13.5" customHeight="1" x14ac:dyDescent="0.25">
      <c r="B91" s="73" t="s">
        <v>74</v>
      </c>
      <c r="C91" s="28">
        <f>C89+C90</f>
        <v>0</v>
      </c>
      <c r="D91" s="28">
        <f t="shared" ref="D91" si="5">D89+D90</f>
        <v>0</v>
      </c>
      <c r="E91" s="28">
        <f t="shared" ref="E91" si="6">E89+E90</f>
        <v>0</v>
      </c>
      <c r="F91" s="28">
        <f t="shared" ref="F91" si="7">F89+F90</f>
        <v>0</v>
      </c>
      <c r="G91" s="28">
        <f t="shared" ref="G91" si="8">G89+G90</f>
        <v>0</v>
      </c>
      <c r="H91" s="28">
        <f t="shared" ref="H91" si="9">H89+H90</f>
        <v>0</v>
      </c>
      <c r="I91" s="28">
        <f t="shared" ref="I91" si="10">I89+I90</f>
        <v>0</v>
      </c>
      <c r="J91" s="28">
        <f t="shared" ref="J91" si="11">J89+J90</f>
        <v>0</v>
      </c>
      <c r="K91" s="28">
        <f t="shared" ref="K91" si="12">K89+K90</f>
        <v>0</v>
      </c>
      <c r="L91" s="27">
        <f t="shared" ref="L91:M91" si="13">L89+L90</f>
        <v>0</v>
      </c>
      <c r="M91" s="27">
        <f t="shared" si="13"/>
        <v>0</v>
      </c>
      <c r="N91" s="27">
        <f t="shared" ref="N91" si="14">N89+N90</f>
        <v>0</v>
      </c>
      <c r="O91" s="26" t="e">
        <f>(N91/H91)^(1/6)-1</f>
        <v>#DIV/0!</v>
      </c>
      <c r="P91" s="46"/>
    </row>
    <row r="92" spans="1:26" s="74" customFormat="1" ht="13.5" customHeight="1" x14ac:dyDescent="0.25">
      <c r="B92" s="83" t="s">
        <v>80</v>
      </c>
      <c r="C92" s="83"/>
      <c r="D92" s="17" t="e">
        <f t="shared" ref="D92:G92" si="15">(D91-C91)/C91</f>
        <v>#DIV/0!</v>
      </c>
      <c r="E92" s="17" t="e">
        <f t="shared" si="15"/>
        <v>#DIV/0!</v>
      </c>
      <c r="F92" s="17" t="e">
        <f t="shared" si="15"/>
        <v>#DIV/0!</v>
      </c>
      <c r="G92" s="17" t="e">
        <f t="shared" si="15"/>
        <v>#DIV/0!</v>
      </c>
      <c r="H92" s="17" t="e">
        <f t="shared" ref="H92:N92" si="16">(H91-G91)/G91</f>
        <v>#DIV/0!</v>
      </c>
      <c r="I92" s="17" t="e">
        <f t="shared" si="16"/>
        <v>#DIV/0!</v>
      </c>
      <c r="J92" s="17" t="e">
        <f t="shared" si="16"/>
        <v>#DIV/0!</v>
      </c>
      <c r="K92" s="24" t="e">
        <f t="shared" si="16"/>
        <v>#DIV/0!</v>
      </c>
      <c r="L92" s="24" t="e">
        <f t="shared" si="16"/>
        <v>#DIV/0!</v>
      </c>
      <c r="M92" s="24" t="e">
        <f t="shared" si="16"/>
        <v>#DIV/0!</v>
      </c>
      <c r="N92" s="24" t="e">
        <f t="shared" si="16"/>
        <v>#DIV/0!</v>
      </c>
      <c r="O92" s="84"/>
      <c r="P92" s="85"/>
    </row>
    <row r="93" spans="1:26" s="74" customFormat="1" ht="13.5" customHeight="1" x14ac:dyDescent="0.25">
      <c r="B93" s="86" t="s">
        <v>130</v>
      </c>
      <c r="C93" s="87"/>
      <c r="D93" s="55"/>
      <c r="E93" s="55"/>
      <c r="F93" s="55"/>
      <c r="G93" s="55"/>
      <c r="H93" s="55"/>
      <c r="I93" s="55"/>
      <c r="J93" s="55"/>
      <c r="K93" s="55"/>
      <c r="L93" s="55"/>
      <c r="M93" s="55"/>
      <c r="N93" s="55"/>
      <c r="P93" s="85"/>
    </row>
    <row r="94" spans="1:26" s="74" customFormat="1" ht="13.5" customHeight="1" x14ac:dyDescent="0.25">
      <c r="B94" s="87"/>
      <c r="C94" s="87"/>
      <c r="D94" s="55"/>
      <c r="E94" s="55"/>
      <c r="F94" s="55"/>
      <c r="G94" s="55"/>
      <c r="H94" s="55"/>
      <c r="I94" s="55"/>
      <c r="J94" s="55"/>
      <c r="K94" s="55"/>
      <c r="L94" s="55"/>
      <c r="M94" s="55"/>
      <c r="N94" s="55"/>
      <c r="P94" s="85"/>
    </row>
    <row r="95" spans="1:26" s="74" customFormat="1" ht="13.5" customHeight="1" x14ac:dyDescent="0.25">
      <c r="B95" s="87"/>
      <c r="C95" s="87"/>
      <c r="D95" s="55"/>
      <c r="E95" s="55"/>
      <c r="F95" s="55"/>
      <c r="G95" s="55"/>
      <c r="H95" s="55"/>
      <c r="I95" s="55"/>
      <c r="J95" s="55"/>
      <c r="K95" s="55"/>
      <c r="L95" s="55"/>
      <c r="M95" s="55"/>
      <c r="N95" s="55"/>
      <c r="P95" s="85"/>
    </row>
    <row r="96" spans="1:26" s="74" customFormat="1" ht="13.5" customHeight="1" x14ac:dyDescent="0.25">
      <c r="B96" s="87"/>
      <c r="C96" s="87"/>
      <c r="D96" s="55"/>
      <c r="E96" s="55"/>
      <c r="F96" s="55"/>
      <c r="G96" s="55"/>
      <c r="H96" s="55"/>
      <c r="I96" s="55"/>
      <c r="J96" s="55"/>
      <c r="K96" s="55"/>
      <c r="L96" s="55"/>
      <c r="M96" s="55"/>
      <c r="N96" s="55"/>
      <c r="P96" s="85"/>
    </row>
    <row r="97" spans="1:26" s="74" customFormat="1" ht="13.5" customHeight="1" x14ac:dyDescent="0.25">
      <c r="B97" s="87"/>
      <c r="C97" s="87"/>
      <c r="D97" s="55"/>
      <c r="E97" s="55"/>
      <c r="F97" s="55"/>
      <c r="G97" s="55"/>
      <c r="H97" s="55"/>
      <c r="I97" s="55"/>
      <c r="J97" s="55"/>
      <c r="K97" s="55"/>
      <c r="L97" s="55"/>
      <c r="M97" s="55"/>
      <c r="N97" s="55"/>
      <c r="P97" s="85"/>
    </row>
    <row r="98" spans="1:26" s="74" customFormat="1" ht="13.5" customHeight="1" x14ac:dyDescent="0.25">
      <c r="B98" s="87"/>
      <c r="C98" s="87"/>
      <c r="D98" s="55"/>
      <c r="E98" s="55"/>
      <c r="F98" s="55"/>
      <c r="G98" s="55"/>
      <c r="H98" s="55"/>
      <c r="I98" s="55"/>
      <c r="J98" s="55"/>
      <c r="K98" s="55"/>
      <c r="L98" s="55"/>
      <c r="M98" s="55"/>
      <c r="N98" s="55"/>
      <c r="P98" s="85"/>
    </row>
    <row r="99" spans="1:26" s="74" customFormat="1" ht="13.5" customHeight="1" x14ac:dyDescent="0.25">
      <c r="B99" s="87"/>
      <c r="C99" s="87"/>
      <c r="D99" s="55"/>
      <c r="E99" s="55"/>
      <c r="F99" s="55"/>
      <c r="G99" s="55"/>
      <c r="H99" s="55"/>
      <c r="I99" s="55"/>
      <c r="J99" s="55"/>
      <c r="K99" s="55"/>
      <c r="L99" s="55"/>
      <c r="M99" s="55"/>
      <c r="N99" s="55"/>
      <c r="P99" s="85"/>
    </row>
    <row r="100" spans="1:26" s="74" customFormat="1" ht="13.5" customHeight="1" x14ac:dyDescent="0.25">
      <c r="B100" s="87"/>
      <c r="C100" s="87"/>
      <c r="D100" s="55"/>
      <c r="E100" s="55"/>
      <c r="F100" s="55"/>
      <c r="G100" s="55"/>
      <c r="H100" s="55"/>
      <c r="I100" s="55"/>
      <c r="J100" s="55"/>
      <c r="K100" s="55"/>
      <c r="L100" s="55"/>
      <c r="M100" s="55"/>
      <c r="N100" s="55"/>
      <c r="P100" s="85"/>
    </row>
    <row r="101" spans="1:26" s="74" customFormat="1" ht="13.5" customHeight="1" x14ac:dyDescent="0.25">
      <c r="B101" s="88"/>
      <c r="C101" s="88"/>
      <c r="D101" s="88"/>
      <c r="E101" s="88"/>
      <c r="F101" s="54"/>
    </row>
    <row r="102" spans="1:26" s="74" customFormat="1" ht="13.5" customHeight="1" x14ac:dyDescent="0.25"/>
    <row r="103" spans="1:26" s="49" customFormat="1" ht="22.5" customHeight="1" x14ac:dyDescent="0.4">
      <c r="A103" s="53" t="s">
        <v>173</v>
      </c>
      <c r="R103" s="52"/>
      <c r="X103" s="51"/>
      <c r="Z103" s="50"/>
    </row>
    <row r="104" spans="1:26" s="74" customFormat="1" ht="13.5" customHeight="1" x14ac:dyDescent="0.25"/>
    <row r="105" spans="1:26" s="74" customFormat="1" ht="13.5" customHeight="1" x14ac:dyDescent="0.25"/>
    <row r="106" spans="1:26" s="74" customFormat="1" ht="13.5" customHeight="1" x14ac:dyDescent="0.25">
      <c r="B106" s="21" t="s">
        <v>123</v>
      </c>
      <c r="C106" s="21"/>
      <c r="D106" s="21"/>
      <c r="E106" s="21"/>
      <c r="O106" s="33" t="s">
        <v>81</v>
      </c>
      <c r="P106" s="48"/>
    </row>
    <row r="107" spans="1:26" s="74" customFormat="1" ht="13.5" customHeight="1" x14ac:dyDescent="0.25">
      <c r="B107" s="15" t="s">
        <v>79</v>
      </c>
      <c r="C107" s="78">
        <v>2016</v>
      </c>
      <c r="D107" s="78">
        <v>2017</v>
      </c>
      <c r="E107" s="78">
        <v>2018</v>
      </c>
      <c r="F107" s="78">
        <v>2019</v>
      </c>
      <c r="G107" s="78">
        <v>2020</v>
      </c>
      <c r="H107" s="78">
        <v>2021</v>
      </c>
      <c r="I107" s="78">
        <v>2022</v>
      </c>
      <c r="J107" s="78">
        <v>2023</v>
      </c>
      <c r="K107" s="78">
        <v>2024</v>
      </c>
      <c r="L107" s="78">
        <v>2025</v>
      </c>
      <c r="M107" s="78">
        <v>2026</v>
      </c>
      <c r="N107" s="78">
        <v>2027</v>
      </c>
      <c r="O107" s="63" t="s">
        <v>184</v>
      </c>
      <c r="P107" s="89"/>
    </row>
    <row r="108" spans="1:26" s="74" customFormat="1" ht="13.5" customHeight="1" x14ac:dyDescent="0.25">
      <c r="B108" s="73" t="s">
        <v>78</v>
      </c>
      <c r="C108" s="28">
        <f>'SBA Data Management'!C29+'SBA Policy &amp; Charging'!C29</f>
        <v>0</v>
      </c>
      <c r="D108" s="28">
        <f>'SBA Data Management'!D29+'SBA Policy &amp; Charging'!D29</f>
        <v>0</v>
      </c>
      <c r="E108" s="28">
        <f>'SBA Data Management'!E29+'SBA Policy &amp; Charging'!E29</f>
        <v>0</v>
      </c>
      <c r="F108" s="28">
        <f>'SBA Data Management'!F29+'SBA Policy &amp; Charging'!F29</f>
        <v>0</v>
      </c>
      <c r="G108" s="28">
        <f>'SBA Data Management'!G29+'SBA Policy &amp; Charging'!G29</f>
        <v>0</v>
      </c>
      <c r="H108" s="28">
        <f>'SBA Data Management'!H29+'SBA Policy &amp; Charging'!H29</f>
        <v>0</v>
      </c>
      <c r="I108" s="28">
        <f>'SBA Data Management'!I29+'SBA Policy &amp; Charging'!I29</f>
        <v>0</v>
      </c>
      <c r="J108" s="28">
        <f>'SBA Data Management'!J29+'SBA Policy &amp; Charging'!J29</f>
        <v>0</v>
      </c>
      <c r="K108" s="28">
        <f>'SBA Data Management'!K29+'SBA Policy &amp; Charging'!K29</f>
        <v>0</v>
      </c>
      <c r="L108" s="28">
        <f>'SBA Data Management'!L29+'SBA Policy &amp; Charging'!L29</f>
        <v>0</v>
      </c>
      <c r="M108" s="28">
        <f>'SBA Data Management'!M29+'SBA Policy &amp; Charging'!M29</f>
        <v>0</v>
      </c>
      <c r="N108" s="28">
        <f>'SBA Data Management'!N29+'SBA Policy &amp; Charging'!N29</f>
        <v>0</v>
      </c>
      <c r="O108" s="32" t="e">
        <f>(N108/H108)^(1/6)-1</f>
        <v>#DIV/0!</v>
      </c>
      <c r="P108" s="46"/>
    </row>
    <row r="109" spans="1:26" s="74" customFormat="1" ht="13.5" customHeight="1" x14ac:dyDescent="0.25">
      <c r="B109" s="73" t="s">
        <v>129</v>
      </c>
      <c r="C109" s="28">
        <f>'SBA Data Management'!C31+'SBA Policy &amp; Charging'!C31</f>
        <v>0</v>
      </c>
      <c r="D109" s="28">
        <f>'SBA Data Management'!D31+'SBA Policy &amp; Charging'!D31</f>
        <v>0</v>
      </c>
      <c r="E109" s="28">
        <f>'SBA Data Management'!E31+'SBA Policy &amp; Charging'!E31</f>
        <v>0</v>
      </c>
      <c r="F109" s="28">
        <f>'SBA Data Management'!F31+'SBA Policy &amp; Charging'!F31</f>
        <v>0</v>
      </c>
      <c r="G109" s="28">
        <f>'SBA Data Management'!G31+'SBA Policy &amp; Charging'!G31</f>
        <v>0</v>
      </c>
      <c r="H109" s="28">
        <f>'SBA Data Management'!H31+'SBA Policy &amp; Charging'!H31</f>
        <v>0</v>
      </c>
      <c r="I109" s="28">
        <f>'SBA Data Management'!I31+'SBA Policy &amp; Charging'!I31</f>
        <v>0</v>
      </c>
      <c r="J109" s="28">
        <f>'SBA Data Management'!J31+'SBA Policy &amp; Charging'!J31</f>
        <v>0</v>
      </c>
      <c r="K109" s="28">
        <f>'SBA Data Management'!K31+'SBA Policy &amp; Charging'!K31</f>
        <v>0</v>
      </c>
      <c r="L109" s="28">
        <f>'SBA Data Management'!L31+'SBA Policy &amp; Charging'!L31</f>
        <v>0</v>
      </c>
      <c r="M109" s="28">
        <f>'SBA Data Management'!M31+'SBA Policy &amp; Charging'!M31</f>
        <v>0</v>
      </c>
      <c r="N109" s="28">
        <f>'SBA Data Management'!N31+'SBA Policy &amp; Charging'!N31</f>
        <v>0</v>
      </c>
      <c r="O109" s="26" t="e">
        <f>(N109/H109)^(1/6)-1</f>
        <v>#DIV/0!</v>
      </c>
      <c r="P109" s="46"/>
    </row>
    <row r="110" spans="1:26" s="74" customFormat="1" ht="13.5" customHeight="1" x14ac:dyDescent="0.25">
      <c r="B110" s="73" t="s">
        <v>76</v>
      </c>
      <c r="C110" s="28">
        <f>'SBA Data Management'!C33+'SBA Policy &amp; Charging'!C33</f>
        <v>0</v>
      </c>
      <c r="D110" s="28">
        <f>'SBA Data Management'!D33+'SBA Policy &amp; Charging'!D33</f>
        <v>0</v>
      </c>
      <c r="E110" s="28">
        <f>'SBA Data Management'!E33+'SBA Policy &amp; Charging'!E33</f>
        <v>0</v>
      </c>
      <c r="F110" s="28">
        <f>'SBA Data Management'!F33+'SBA Policy &amp; Charging'!F33</f>
        <v>0</v>
      </c>
      <c r="G110" s="28">
        <f>'SBA Data Management'!G33+'SBA Policy &amp; Charging'!G33</f>
        <v>0</v>
      </c>
      <c r="H110" s="28">
        <f>'SBA Data Management'!H33+'SBA Policy &amp; Charging'!H33</f>
        <v>0</v>
      </c>
      <c r="I110" s="28">
        <f>'SBA Data Management'!I33+'SBA Policy &amp; Charging'!I33</f>
        <v>0</v>
      </c>
      <c r="J110" s="28">
        <f>'SBA Data Management'!J33+'SBA Policy &amp; Charging'!J33</f>
        <v>0</v>
      </c>
      <c r="K110" s="28">
        <f>'SBA Data Management'!K33+'SBA Policy &amp; Charging'!K33</f>
        <v>0</v>
      </c>
      <c r="L110" s="28">
        <f>'SBA Data Management'!L33+'SBA Policy &amp; Charging'!L33</f>
        <v>0</v>
      </c>
      <c r="M110" s="28">
        <f>'SBA Data Management'!M33+'SBA Policy &amp; Charging'!M33</f>
        <v>0</v>
      </c>
      <c r="N110" s="28">
        <f>'SBA Data Management'!N33+'SBA Policy &amp; Charging'!N33</f>
        <v>0</v>
      </c>
      <c r="O110" s="26" t="e">
        <f>(N110/H110)^(1/6)-1</f>
        <v>#DIV/0!</v>
      </c>
      <c r="P110" s="46"/>
    </row>
    <row r="111" spans="1:26" s="74" customFormat="1" ht="13.5" customHeight="1" x14ac:dyDescent="0.25">
      <c r="B111" s="73" t="s">
        <v>75</v>
      </c>
      <c r="C111" s="28">
        <f>'SBA Data Management'!C35+'SBA Policy &amp; Charging'!C35</f>
        <v>0</v>
      </c>
      <c r="D111" s="28">
        <f>'SBA Data Management'!D35+'SBA Policy &amp; Charging'!D35</f>
        <v>0</v>
      </c>
      <c r="E111" s="28">
        <f>'SBA Data Management'!E35+'SBA Policy &amp; Charging'!E35</f>
        <v>0</v>
      </c>
      <c r="F111" s="28">
        <f>'SBA Data Management'!F35+'SBA Policy &amp; Charging'!F35</f>
        <v>0</v>
      </c>
      <c r="G111" s="28">
        <f>'SBA Data Management'!G35+'SBA Policy &amp; Charging'!G35</f>
        <v>0</v>
      </c>
      <c r="H111" s="28">
        <f>'SBA Data Management'!H35+'SBA Policy &amp; Charging'!H35</f>
        <v>0</v>
      </c>
      <c r="I111" s="28">
        <f>'SBA Data Management'!I35+'SBA Policy &amp; Charging'!I35</f>
        <v>0</v>
      </c>
      <c r="J111" s="28">
        <f>'SBA Data Management'!J35+'SBA Policy &amp; Charging'!J35</f>
        <v>0</v>
      </c>
      <c r="K111" s="28">
        <f>'SBA Data Management'!K35+'SBA Policy &amp; Charging'!K35</f>
        <v>0</v>
      </c>
      <c r="L111" s="28">
        <f>'SBA Data Management'!L35+'SBA Policy &amp; Charging'!L35</f>
        <v>0</v>
      </c>
      <c r="M111" s="28">
        <f>'SBA Data Management'!M35+'SBA Policy &amp; Charging'!M35</f>
        <v>0</v>
      </c>
      <c r="N111" s="28">
        <f>'SBA Data Management'!N35+'SBA Policy &amp; Charging'!N35</f>
        <v>0</v>
      </c>
      <c r="O111" s="26" t="e">
        <f>(N111/H111)^(1/6)-1</f>
        <v>#DIV/0!</v>
      </c>
      <c r="P111" s="46"/>
    </row>
    <row r="112" spans="1:26" s="74" customFormat="1" ht="13.5" customHeight="1" x14ac:dyDescent="0.25">
      <c r="B112" s="73" t="s">
        <v>74</v>
      </c>
      <c r="C112" s="28">
        <f t="shared" ref="C112:F112" si="17">C108+C109+C110+C111</f>
        <v>0</v>
      </c>
      <c r="D112" s="28">
        <f t="shared" si="17"/>
        <v>0</v>
      </c>
      <c r="E112" s="28">
        <f t="shared" si="17"/>
        <v>0</v>
      </c>
      <c r="F112" s="28">
        <f t="shared" si="17"/>
        <v>0</v>
      </c>
      <c r="G112" s="28">
        <f>G108+G109+G110+G111</f>
        <v>0</v>
      </c>
      <c r="H112" s="28">
        <f t="shared" ref="H112" si="18">H108+H109+H110+H111</f>
        <v>0</v>
      </c>
      <c r="I112" s="28">
        <f t="shared" ref="I112" si="19">I108+I109+I110+I111</f>
        <v>0</v>
      </c>
      <c r="J112" s="28">
        <f t="shared" ref="J112" si="20">J108+J109+J110+J111</f>
        <v>0</v>
      </c>
      <c r="K112" s="28">
        <f t="shared" ref="K112" si="21">K108+K109+K110+K111</f>
        <v>0</v>
      </c>
      <c r="L112" s="28">
        <f t="shared" ref="L112:M112" si="22">L108+L109+L110+L111</f>
        <v>0</v>
      </c>
      <c r="M112" s="28">
        <f t="shared" si="22"/>
        <v>0</v>
      </c>
      <c r="N112" s="28">
        <f t="shared" ref="N112" si="23">N108+N109+N110+N111</f>
        <v>0</v>
      </c>
      <c r="O112" s="26" t="e">
        <f>(N112/H112)^(1/6)-1</f>
        <v>#DIV/0!</v>
      </c>
      <c r="P112" s="46"/>
    </row>
    <row r="113" spans="1:26" s="74" customFormat="1" ht="13.5" customHeight="1" x14ac:dyDescent="0.25">
      <c r="B113" s="83" t="s">
        <v>80</v>
      </c>
      <c r="C113" s="83"/>
      <c r="D113" s="17" t="e">
        <f t="shared" ref="D113:G113" si="24">(D112-C112)/C112</f>
        <v>#DIV/0!</v>
      </c>
      <c r="E113" s="17" t="e">
        <f t="shared" si="24"/>
        <v>#DIV/0!</v>
      </c>
      <c r="F113" s="17" t="e">
        <f t="shared" si="24"/>
        <v>#DIV/0!</v>
      </c>
      <c r="G113" s="17" t="e">
        <f t="shared" si="24"/>
        <v>#DIV/0!</v>
      </c>
      <c r="H113" s="17" t="e">
        <f t="shared" ref="H113:N113" si="25">(H112-G112)/G112</f>
        <v>#DIV/0!</v>
      </c>
      <c r="I113" s="17" t="e">
        <f t="shared" si="25"/>
        <v>#DIV/0!</v>
      </c>
      <c r="J113" s="17" t="e">
        <f t="shared" si="25"/>
        <v>#DIV/0!</v>
      </c>
      <c r="K113" s="24" t="e">
        <f t="shared" si="25"/>
        <v>#DIV/0!</v>
      </c>
      <c r="L113" s="24" t="e">
        <f t="shared" si="25"/>
        <v>#DIV/0!</v>
      </c>
      <c r="M113" s="24" t="e">
        <f t="shared" si="25"/>
        <v>#DIV/0!</v>
      </c>
      <c r="N113" s="24" t="e">
        <f t="shared" si="25"/>
        <v>#DIV/0!</v>
      </c>
      <c r="O113" s="84"/>
      <c r="P113" s="85"/>
    </row>
    <row r="114" spans="1:26" s="74" customFormat="1" ht="13.5" customHeight="1" x14ac:dyDescent="0.25">
      <c r="B114" s="86"/>
      <c r="C114" s="87"/>
      <c r="D114" s="55"/>
      <c r="E114" s="55"/>
      <c r="F114" s="55"/>
      <c r="G114" s="55"/>
      <c r="H114" s="55"/>
      <c r="I114" s="55"/>
      <c r="J114" s="55"/>
      <c r="K114" s="55"/>
      <c r="L114" s="55"/>
      <c r="M114" s="55"/>
      <c r="N114" s="55"/>
      <c r="P114" s="85"/>
    </row>
    <row r="115" spans="1:26" s="74" customFormat="1" ht="13.5" customHeight="1" x14ac:dyDescent="0.25">
      <c r="B115" s="87"/>
      <c r="C115" s="87"/>
      <c r="D115" s="55"/>
      <c r="E115" s="55"/>
      <c r="F115" s="55"/>
      <c r="G115" s="55"/>
      <c r="H115" s="55"/>
      <c r="I115" s="55"/>
      <c r="J115" s="55"/>
      <c r="K115" s="55"/>
      <c r="L115" s="55"/>
      <c r="M115" s="55"/>
      <c r="N115" s="55"/>
      <c r="P115" s="85"/>
    </row>
    <row r="116" spans="1:26" s="74" customFormat="1" ht="13.5" customHeight="1" x14ac:dyDescent="0.25">
      <c r="B116" s="87"/>
      <c r="C116" s="87"/>
      <c r="D116" s="55"/>
      <c r="E116" s="55"/>
      <c r="F116" s="55"/>
      <c r="G116" s="55"/>
      <c r="H116" s="55"/>
      <c r="I116" s="55"/>
      <c r="J116" s="55"/>
      <c r="K116" s="55"/>
      <c r="L116" s="55"/>
      <c r="M116" s="55"/>
      <c r="N116" s="55"/>
      <c r="P116" s="85"/>
    </row>
    <row r="117" spans="1:26" s="74" customFormat="1" ht="13.5" customHeight="1" x14ac:dyDescent="0.25">
      <c r="B117" s="87"/>
      <c r="C117" s="87"/>
      <c r="D117" s="55"/>
      <c r="E117" s="55"/>
      <c r="F117" s="55"/>
      <c r="G117" s="55"/>
      <c r="H117" s="55"/>
      <c r="I117" s="55"/>
      <c r="J117" s="55"/>
      <c r="K117" s="55"/>
      <c r="L117" s="55"/>
      <c r="M117" s="55"/>
      <c r="N117" s="55"/>
      <c r="P117" s="85"/>
    </row>
    <row r="118" spans="1:26" s="74" customFormat="1" ht="13.5" customHeight="1" x14ac:dyDescent="0.25">
      <c r="B118" s="87"/>
      <c r="C118" s="87"/>
      <c r="D118" s="55"/>
      <c r="E118" s="55"/>
      <c r="F118" s="55"/>
      <c r="G118" s="55"/>
      <c r="H118" s="55"/>
      <c r="I118" s="55"/>
      <c r="J118" s="55"/>
      <c r="K118" s="55"/>
      <c r="L118" s="55"/>
      <c r="M118" s="55"/>
      <c r="N118" s="55"/>
      <c r="P118" s="85"/>
    </row>
    <row r="119" spans="1:26" s="74" customFormat="1" ht="13.5" customHeight="1" x14ac:dyDescent="0.25">
      <c r="B119" s="87"/>
      <c r="C119" s="87"/>
      <c r="D119" s="55"/>
      <c r="E119" s="55"/>
      <c r="F119" s="55"/>
      <c r="G119" s="55"/>
      <c r="H119" s="55"/>
      <c r="I119" s="55"/>
      <c r="J119" s="55"/>
      <c r="K119" s="55"/>
      <c r="L119" s="55"/>
      <c r="M119" s="55"/>
      <c r="N119" s="55"/>
      <c r="P119" s="85"/>
    </row>
    <row r="120" spans="1:26" s="74" customFormat="1" ht="13.5" customHeight="1" x14ac:dyDescent="0.25">
      <c r="B120" s="87"/>
      <c r="C120" s="87"/>
      <c r="D120" s="55"/>
      <c r="E120" s="55"/>
      <c r="F120" s="55"/>
      <c r="G120" s="55"/>
      <c r="H120" s="55"/>
      <c r="I120" s="55"/>
      <c r="J120" s="55"/>
      <c r="K120" s="55"/>
      <c r="L120" s="55"/>
      <c r="M120" s="55"/>
      <c r="N120" s="55"/>
      <c r="P120" s="85"/>
    </row>
    <row r="121" spans="1:26" s="74" customFormat="1" ht="13.5" customHeight="1" x14ac:dyDescent="0.25">
      <c r="B121" s="88"/>
      <c r="C121" s="88"/>
      <c r="D121" s="88"/>
      <c r="E121" s="88"/>
      <c r="F121" s="54"/>
    </row>
    <row r="122" spans="1:26" s="74" customFormat="1" ht="13.5" customHeight="1" x14ac:dyDescent="0.25"/>
    <row r="123" spans="1:26" s="49" customFormat="1" ht="22.5" customHeight="1" x14ac:dyDescent="0.4">
      <c r="A123" s="53" t="s">
        <v>201</v>
      </c>
      <c r="R123" s="52"/>
      <c r="X123" s="51"/>
      <c r="Z123" s="50"/>
    </row>
    <row r="125" spans="1:26" x14ac:dyDescent="0.25">
      <c r="C125" s="19">
        <v>2020</v>
      </c>
      <c r="D125" s="19">
        <v>2021</v>
      </c>
      <c r="E125" s="19">
        <v>2022</v>
      </c>
      <c r="F125" s="19">
        <v>2023</v>
      </c>
      <c r="G125" s="19">
        <v>2024</v>
      </c>
      <c r="H125" s="19">
        <v>2025</v>
      </c>
      <c r="I125" s="19">
        <v>2026</v>
      </c>
      <c r="J125" s="19">
        <v>2027</v>
      </c>
    </row>
    <row r="126" spans="1:26" x14ac:dyDescent="0.25">
      <c r="B126" s="1" t="s">
        <v>202</v>
      </c>
      <c r="C126" s="28"/>
      <c r="D126" s="28"/>
      <c r="E126" s="28"/>
      <c r="F126" s="28"/>
      <c r="G126" s="28"/>
      <c r="H126" s="28"/>
      <c r="I126" s="28"/>
      <c r="J126" s="13"/>
    </row>
    <row r="127" spans="1:26" x14ac:dyDescent="0.25">
      <c r="B127" s="1" t="s">
        <v>203</v>
      </c>
      <c r="C127" s="28"/>
      <c r="D127" s="28"/>
      <c r="E127" s="28"/>
      <c r="F127" s="28"/>
      <c r="G127" s="28"/>
      <c r="H127" s="28"/>
      <c r="I127" s="28"/>
      <c r="J127" s="28"/>
    </row>
    <row r="131" spans="3:11" x14ac:dyDescent="0.25">
      <c r="C131" s="139"/>
      <c r="D131" s="140"/>
      <c r="E131" s="140"/>
      <c r="F131" s="140"/>
      <c r="G131" s="140"/>
      <c r="H131" s="140"/>
      <c r="I131" s="140"/>
      <c r="J131" s="140"/>
      <c r="K131" s="140"/>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CAAA-5C7C-4F72-8E9B-064CFB75EEE9}">
  <sheetPr>
    <tabColor rgb="FFCCFFCC"/>
  </sheetPr>
  <dimension ref="B2:O22"/>
  <sheetViews>
    <sheetView showGridLines="0" zoomScaleNormal="100" zoomScalePageLayoutView="70" workbookViewId="0"/>
  </sheetViews>
  <sheetFormatPr defaultColWidth="8.6640625" defaultRowHeight="13.2" x14ac:dyDescent="0.25"/>
  <cols>
    <col min="1" max="1" width="4.44140625" style="1" customWidth="1"/>
    <col min="2" max="2" width="23.6640625" style="1" customWidth="1"/>
    <col min="3" max="15" width="11.6640625" style="1" customWidth="1"/>
    <col min="16" max="16384" width="8.6640625" style="1"/>
  </cols>
  <sheetData>
    <row r="2" spans="2:15" ht="17.399999999999999" x14ac:dyDescent="0.3">
      <c r="B2" s="37" t="str">
        <f>Introduction!B2</f>
        <v>LightCounting 5G Core Service-based Architecture (SBA) Market Size &amp; Forecast</v>
      </c>
      <c r="C2" s="37"/>
      <c r="D2" s="37"/>
      <c r="E2" s="37"/>
    </row>
    <row r="3" spans="2:15" ht="17.399999999999999" x14ac:dyDescent="0.3">
      <c r="B3" s="166" t="str">
        <f>Introduction!B3</f>
        <v>July 2022 - Sample template for illustrative purposes only</v>
      </c>
      <c r="C3" s="36"/>
      <c r="D3" s="36"/>
      <c r="E3" s="36"/>
    </row>
    <row r="4" spans="2:15" ht="15" customHeight="1" x14ac:dyDescent="0.25">
      <c r="B4" s="36"/>
      <c r="C4" s="36"/>
      <c r="D4" s="36"/>
      <c r="E4" s="36"/>
    </row>
    <row r="5" spans="2:15" ht="15" customHeight="1" x14ac:dyDescent="0.3">
      <c r="B5" s="62" t="s">
        <v>193</v>
      </c>
      <c r="C5" s="35"/>
      <c r="D5" s="35"/>
      <c r="E5" s="35"/>
      <c r="F5" s="34"/>
    </row>
    <row r="7" spans="2:15" ht="13.5" customHeight="1" x14ac:dyDescent="0.25">
      <c r="B7" s="21" t="s">
        <v>123</v>
      </c>
      <c r="C7" s="21"/>
      <c r="D7" s="21"/>
      <c r="E7" s="21"/>
      <c r="F7" s="45"/>
      <c r="O7" s="33" t="s">
        <v>81</v>
      </c>
    </row>
    <row r="8" spans="2:15" ht="13.5" customHeight="1" x14ac:dyDescent="0.25">
      <c r="B8" s="15" t="s">
        <v>79</v>
      </c>
      <c r="C8" s="19">
        <v>2016</v>
      </c>
      <c r="D8" s="19">
        <v>2017</v>
      </c>
      <c r="E8" s="19">
        <v>2018</v>
      </c>
      <c r="F8" s="19">
        <v>2019</v>
      </c>
      <c r="G8" s="19">
        <v>2020</v>
      </c>
      <c r="H8" s="19">
        <v>2021</v>
      </c>
      <c r="I8" s="19">
        <v>2022</v>
      </c>
      <c r="J8" s="19">
        <v>2023</v>
      </c>
      <c r="K8" s="19">
        <v>2024</v>
      </c>
      <c r="L8" s="19">
        <v>2025</v>
      </c>
      <c r="M8" s="19">
        <v>2026</v>
      </c>
      <c r="N8" s="19">
        <v>2027</v>
      </c>
      <c r="O8" s="63" t="s">
        <v>184</v>
      </c>
    </row>
    <row r="9" spans="2:15" ht="13.5" customHeight="1" x14ac:dyDescent="0.25">
      <c r="B9" s="13" t="s">
        <v>78</v>
      </c>
      <c r="C9" s="28"/>
      <c r="D9" s="28"/>
      <c r="E9" s="28"/>
      <c r="F9" s="28"/>
      <c r="G9" s="28"/>
      <c r="H9" s="28"/>
      <c r="I9" s="28"/>
      <c r="J9" s="28"/>
      <c r="K9" s="27"/>
      <c r="L9" s="27"/>
      <c r="M9" s="27"/>
      <c r="N9" s="27"/>
      <c r="O9" s="32" t="e">
        <f>(N9/H9)^(1/6)-1</f>
        <v>#DIV/0!</v>
      </c>
    </row>
    <row r="10" spans="2:15" ht="13.5" customHeight="1" x14ac:dyDescent="0.25">
      <c r="B10" s="25" t="s">
        <v>80</v>
      </c>
      <c r="C10" s="25"/>
      <c r="D10" s="17"/>
      <c r="E10" s="17"/>
      <c r="F10" s="17"/>
      <c r="G10" s="17"/>
      <c r="H10" s="17"/>
      <c r="I10" s="17"/>
      <c r="J10" s="17"/>
      <c r="K10" s="24"/>
      <c r="L10" s="24"/>
      <c r="M10" s="24"/>
      <c r="N10" s="24"/>
      <c r="O10" s="30"/>
    </row>
    <row r="11" spans="2:15" ht="13.5" customHeight="1" x14ac:dyDescent="0.25">
      <c r="B11" s="13" t="s">
        <v>77</v>
      </c>
      <c r="C11" s="28"/>
      <c r="D11" s="28"/>
      <c r="E11" s="28"/>
      <c r="F11" s="28"/>
      <c r="G11" s="64"/>
      <c r="H11" s="64"/>
      <c r="I11" s="64"/>
      <c r="J11" s="64"/>
      <c r="K11" s="64"/>
      <c r="L11" s="64"/>
      <c r="M11" s="64"/>
      <c r="N11" s="64"/>
      <c r="O11" s="26" t="e">
        <f>(N11/H11)^(1/6)-1</f>
        <v>#DIV/0!</v>
      </c>
    </row>
    <row r="12" spans="2:15" ht="13.5" customHeight="1" x14ac:dyDescent="0.25">
      <c r="B12" s="25" t="s">
        <v>80</v>
      </c>
      <c r="C12" s="25"/>
      <c r="D12" s="17"/>
      <c r="E12" s="17"/>
      <c r="F12" s="17"/>
      <c r="G12" s="17"/>
      <c r="H12" s="17"/>
      <c r="I12" s="17"/>
      <c r="J12" s="17"/>
      <c r="K12" s="24"/>
      <c r="L12" s="24"/>
      <c r="M12" s="24"/>
      <c r="N12" s="24"/>
      <c r="O12" s="30"/>
    </row>
    <row r="13" spans="2:15" ht="13.5" customHeight="1" x14ac:dyDescent="0.25">
      <c r="B13" s="13" t="s">
        <v>76</v>
      </c>
      <c r="C13" s="28"/>
      <c r="D13" s="28"/>
      <c r="E13" s="28"/>
      <c r="F13" s="28"/>
      <c r="G13" s="64"/>
      <c r="H13" s="64"/>
      <c r="I13" s="64"/>
      <c r="J13" s="64"/>
      <c r="K13" s="64"/>
      <c r="L13" s="64"/>
      <c r="M13" s="64"/>
      <c r="N13" s="64"/>
      <c r="O13" s="26" t="e">
        <f>(N13/H13)^(1/6)-1</f>
        <v>#DIV/0!</v>
      </c>
    </row>
    <row r="14" spans="2:15" ht="13.5" customHeight="1" x14ac:dyDescent="0.25">
      <c r="B14" s="25" t="s">
        <v>80</v>
      </c>
      <c r="C14" s="25"/>
      <c r="D14" s="17"/>
      <c r="E14" s="17"/>
      <c r="F14" s="17"/>
      <c r="G14" s="17"/>
      <c r="H14" s="17"/>
      <c r="I14" s="17"/>
      <c r="J14" s="17"/>
      <c r="K14" s="24"/>
      <c r="L14" s="24"/>
      <c r="M14" s="24"/>
      <c r="N14" s="24"/>
      <c r="O14" s="30"/>
    </row>
    <row r="15" spans="2:15" ht="13.5" customHeight="1" x14ac:dyDescent="0.25">
      <c r="B15" s="13" t="s">
        <v>75</v>
      </c>
      <c r="C15" s="28"/>
      <c r="D15" s="28"/>
      <c r="E15" s="28"/>
      <c r="F15" s="28"/>
      <c r="G15" s="64"/>
      <c r="H15" s="64"/>
      <c r="I15" s="64"/>
      <c r="J15" s="64"/>
      <c r="K15" s="64"/>
      <c r="L15" s="64"/>
      <c r="M15" s="64"/>
      <c r="N15" s="64"/>
      <c r="O15" s="26" t="e">
        <f>(N15/H15)^(1/6)-1</f>
        <v>#DIV/0!</v>
      </c>
    </row>
    <row r="16" spans="2:15" ht="13.5" customHeight="1" x14ac:dyDescent="0.25">
      <c r="B16" s="25" t="s">
        <v>80</v>
      </c>
      <c r="C16" s="25"/>
      <c r="D16" s="17"/>
      <c r="E16" s="17"/>
      <c r="F16" s="17"/>
      <c r="G16" s="17"/>
      <c r="H16" s="17"/>
      <c r="I16" s="17"/>
      <c r="J16" s="17"/>
      <c r="K16" s="24"/>
      <c r="L16" s="24"/>
      <c r="M16" s="24"/>
      <c r="N16" s="24"/>
      <c r="O16" s="30"/>
    </row>
    <row r="17" spans="2:15" ht="13.5" customHeight="1" x14ac:dyDescent="0.25">
      <c r="B17" s="13" t="s">
        <v>74</v>
      </c>
      <c r="C17" s="28">
        <f t="shared" ref="C17:M17" si="0">C9+C11+C13+C15</f>
        <v>0</v>
      </c>
      <c r="D17" s="28">
        <f t="shared" si="0"/>
        <v>0</v>
      </c>
      <c r="E17" s="28">
        <f t="shared" si="0"/>
        <v>0</v>
      </c>
      <c r="F17" s="28">
        <f t="shared" si="0"/>
        <v>0</v>
      </c>
      <c r="G17" s="28">
        <f t="shared" si="0"/>
        <v>0</v>
      </c>
      <c r="H17" s="28">
        <f t="shared" si="0"/>
        <v>0</v>
      </c>
      <c r="I17" s="28">
        <f t="shared" si="0"/>
        <v>0</v>
      </c>
      <c r="J17" s="28">
        <f t="shared" si="0"/>
        <v>0</v>
      </c>
      <c r="K17" s="27">
        <f t="shared" si="0"/>
        <v>0</v>
      </c>
      <c r="L17" s="27">
        <f t="shared" si="0"/>
        <v>0</v>
      </c>
      <c r="M17" s="27">
        <f t="shared" si="0"/>
        <v>0</v>
      </c>
      <c r="N17" s="27">
        <f t="shared" ref="N17" si="1">N9+N11+N13+N15</f>
        <v>0</v>
      </c>
      <c r="O17" s="26" t="e">
        <f>(N17/H17)^(1/6)-1</f>
        <v>#DIV/0!</v>
      </c>
    </row>
    <row r="18" spans="2:15" ht="13.5" customHeight="1" x14ac:dyDescent="0.25">
      <c r="B18" s="25" t="s">
        <v>80</v>
      </c>
      <c r="C18" s="25"/>
      <c r="D18" s="17"/>
      <c r="E18" s="17"/>
      <c r="F18" s="17"/>
      <c r="G18" s="17" t="e">
        <f t="shared" ref="G18:N18" si="2">(G17-F17)/F17</f>
        <v>#DIV/0!</v>
      </c>
      <c r="H18" s="17" t="e">
        <f t="shared" si="2"/>
        <v>#DIV/0!</v>
      </c>
      <c r="I18" s="17" t="e">
        <f t="shared" si="2"/>
        <v>#DIV/0!</v>
      </c>
      <c r="J18" s="17" t="e">
        <f t="shared" si="2"/>
        <v>#DIV/0!</v>
      </c>
      <c r="K18" s="24" t="e">
        <f t="shared" si="2"/>
        <v>#DIV/0!</v>
      </c>
      <c r="L18" s="24" t="e">
        <f t="shared" si="2"/>
        <v>#DIV/0!</v>
      </c>
      <c r="M18" s="24" t="e">
        <f t="shared" si="2"/>
        <v>#DIV/0!</v>
      </c>
      <c r="N18" s="24" t="e">
        <f t="shared" si="2"/>
        <v>#DIV/0!</v>
      </c>
      <c r="O18" s="23"/>
    </row>
    <row r="19" spans="2:15" ht="13.5" customHeight="1" x14ac:dyDescent="0.25">
      <c r="B19" s="22" t="s">
        <v>161</v>
      </c>
      <c r="C19" s="22"/>
      <c r="D19" s="22"/>
      <c r="E19" s="22"/>
      <c r="F19" s="54"/>
    </row>
    <row r="20" spans="2:15" ht="13.5" customHeight="1" x14ac:dyDescent="0.25"/>
    <row r="21" spans="2:15" x14ac:dyDescent="0.25">
      <c r="D21" s="98"/>
      <c r="F21" s="45"/>
      <c r="G21" s="45"/>
      <c r="H21" s="45"/>
      <c r="I21" s="45"/>
      <c r="J21" s="45"/>
      <c r="K21" s="45"/>
      <c r="L21" s="45"/>
      <c r="M21" s="45"/>
      <c r="N21" s="45"/>
    </row>
    <row r="22" spans="2:15" x14ac:dyDescent="0.25">
      <c r="F22" s="45"/>
      <c r="G22" s="97"/>
      <c r="H22" s="97"/>
      <c r="I22" s="97"/>
      <c r="J22" s="97"/>
      <c r="K22" s="97"/>
      <c r="L22" s="97"/>
      <c r="M22" s="97"/>
      <c r="N22" s="97"/>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12F4-4E6F-44E7-955E-E1773D89B9A2}">
  <sheetPr>
    <tabColor rgb="FFCCFFCC"/>
  </sheetPr>
  <dimension ref="B2:O67"/>
  <sheetViews>
    <sheetView showGridLines="0" zoomScaleNormal="100" zoomScalePageLayoutView="70" workbookViewId="0"/>
  </sheetViews>
  <sheetFormatPr defaultColWidth="8.6640625" defaultRowHeight="13.2" x14ac:dyDescent="0.25"/>
  <cols>
    <col min="1" max="1" width="4.44140625" style="1" customWidth="1"/>
    <col min="2" max="2" width="25" style="1" customWidth="1"/>
    <col min="3" max="15" width="11.6640625" style="1" customWidth="1"/>
    <col min="16" max="16384" width="8.6640625" style="1"/>
  </cols>
  <sheetData>
    <row r="2" spans="2:15" ht="17.399999999999999" x14ac:dyDescent="0.3">
      <c r="B2" s="37" t="str">
        <f>Introduction!B2</f>
        <v>LightCounting 5G Core Service-based Architecture (SBA) Market Size &amp; Forecast</v>
      </c>
      <c r="C2" s="37"/>
      <c r="D2" s="37"/>
      <c r="E2" s="37"/>
    </row>
    <row r="3" spans="2:15" ht="17.399999999999999" x14ac:dyDescent="0.3">
      <c r="B3" s="166" t="str">
        <f>Introduction!B3</f>
        <v>July 2022 - Sample template for illustrative purposes only</v>
      </c>
      <c r="C3" s="36"/>
      <c r="D3" s="36"/>
      <c r="E3" s="36"/>
    </row>
    <row r="4" spans="2:15" ht="15" customHeight="1" x14ac:dyDescent="0.25">
      <c r="B4" s="36"/>
      <c r="C4" s="36"/>
      <c r="D4" s="36"/>
      <c r="E4" s="36"/>
    </row>
    <row r="5" spans="2:15" ht="15.6" x14ac:dyDescent="0.3">
      <c r="B5" s="62" t="s">
        <v>167</v>
      </c>
      <c r="C5" s="35"/>
      <c r="D5" s="35"/>
      <c r="E5" s="35"/>
      <c r="F5" s="34"/>
    </row>
    <row r="6" spans="2:15" ht="12.9" customHeight="1" x14ac:dyDescent="0.25"/>
    <row r="7" spans="2:15" ht="13.5" customHeight="1" x14ac:dyDescent="0.25">
      <c r="B7" s="94" t="s">
        <v>175</v>
      </c>
      <c r="C7" s="21"/>
      <c r="D7" s="21"/>
      <c r="E7" s="21"/>
      <c r="O7" s="33" t="s">
        <v>81</v>
      </c>
    </row>
    <row r="8" spans="2:15" ht="13.5" customHeight="1" x14ac:dyDescent="0.25">
      <c r="B8" s="15" t="s">
        <v>79</v>
      </c>
      <c r="C8" s="19">
        <v>2016</v>
      </c>
      <c r="D8" s="19">
        <v>2017</v>
      </c>
      <c r="E8" s="19">
        <v>2018</v>
      </c>
      <c r="F8" s="19">
        <v>2019</v>
      </c>
      <c r="G8" s="19">
        <v>2020</v>
      </c>
      <c r="H8" s="19">
        <v>2021</v>
      </c>
      <c r="I8" s="19">
        <v>2022</v>
      </c>
      <c r="J8" s="19">
        <v>2023</v>
      </c>
      <c r="K8" s="19">
        <v>2024</v>
      </c>
      <c r="L8" s="19">
        <v>2025</v>
      </c>
      <c r="M8" s="19">
        <v>2026</v>
      </c>
      <c r="N8" s="19">
        <v>2027</v>
      </c>
      <c r="O8" s="63" t="s">
        <v>184</v>
      </c>
    </row>
    <row r="9" spans="2:15" ht="13.5" customHeight="1" x14ac:dyDescent="0.25">
      <c r="B9" s="13" t="s">
        <v>78</v>
      </c>
      <c r="C9" s="28"/>
      <c r="D9" s="28"/>
      <c r="E9" s="28"/>
      <c r="F9" s="28"/>
      <c r="G9" s="28"/>
      <c r="H9" s="28"/>
      <c r="I9" s="28"/>
      <c r="J9" s="28"/>
      <c r="K9" s="28"/>
      <c r="L9" s="27"/>
      <c r="M9" s="27"/>
      <c r="N9" s="27"/>
      <c r="O9" s="32" t="e">
        <f>(N9/H9)^(1/6)-1</f>
        <v>#DIV/0!</v>
      </c>
    </row>
    <row r="10" spans="2:15" ht="13.5" customHeight="1" x14ac:dyDescent="0.25">
      <c r="B10" s="25" t="s">
        <v>80</v>
      </c>
      <c r="C10" s="25"/>
      <c r="D10" s="17"/>
      <c r="E10" s="31"/>
      <c r="F10" s="17"/>
      <c r="G10" s="17"/>
      <c r="H10" s="17"/>
      <c r="I10" s="17"/>
      <c r="J10" s="17"/>
      <c r="K10" s="24"/>
      <c r="L10" s="24"/>
      <c r="M10" s="24"/>
      <c r="N10" s="24"/>
      <c r="O10" s="30"/>
    </row>
    <row r="11" spans="2:15" ht="13.5" customHeight="1" x14ac:dyDescent="0.25">
      <c r="B11" s="13" t="s">
        <v>77</v>
      </c>
      <c r="C11" s="28"/>
      <c r="D11" s="28"/>
      <c r="E11" s="28"/>
      <c r="F11" s="28"/>
      <c r="G11" s="28"/>
      <c r="H11" s="28"/>
      <c r="I11" s="28"/>
      <c r="J11" s="28"/>
      <c r="K11" s="28"/>
      <c r="L11" s="27"/>
      <c r="M11" s="27"/>
      <c r="N11" s="27"/>
      <c r="O11" s="26" t="e">
        <f>(N11/H11)^(1/6)-1</f>
        <v>#DIV/0!</v>
      </c>
    </row>
    <row r="12" spans="2:15" ht="13.5" customHeight="1" x14ac:dyDescent="0.25">
      <c r="B12" s="25" t="s">
        <v>80</v>
      </c>
      <c r="C12" s="25"/>
      <c r="D12" s="17"/>
      <c r="E12" s="17"/>
      <c r="F12" s="17"/>
      <c r="G12" s="17"/>
      <c r="H12" s="17"/>
      <c r="I12" s="17"/>
      <c r="J12" s="17"/>
      <c r="K12" s="24"/>
      <c r="L12" s="24"/>
      <c r="M12" s="24"/>
      <c r="N12" s="24"/>
      <c r="O12" s="30"/>
    </row>
    <row r="13" spans="2:15" ht="13.5" customHeight="1" x14ac:dyDescent="0.25">
      <c r="B13" s="13" t="s">
        <v>76</v>
      </c>
      <c r="C13" s="28"/>
      <c r="D13" s="28"/>
      <c r="E13" s="28"/>
      <c r="F13" s="28"/>
      <c r="G13" s="28"/>
      <c r="H13" s="28"/>
      <c r="I13" s="28"/>
      <c r="J13" s="28"/>
      <c r="K13" s="28"/>
      <c r="L13" s="27"/>
      <c r="M13" s="27"/>
      <c r="N13" s="27"/>
      <c r="O13" s="26" t="e">
        <f>(N13/H13)^(1/6)-1</f>
        <v>#DIV/0!</v>
      </c>
    </row>
    <row r="14" spans="2:15" ht="13.5" customHeight="1" x14ac:dyDescent="0.25">
      <c r="B14" s="25" t="s">
        <v>80</v>
      </c>
      <c r="C14" s="25"/>
      <c r="D14" s="17"/>
      <c r="E14" s="17"/>
      <c r="F14" s="17"/>
      <c r="G14" s="17"/>
      <c r="H14" s="17"/>
      <c r="I14" s="17"/>
      <c r="J14" s="17"/>
      <c r="K14" s="24"/>
      <c r="L14" s="24"/>
      <c r="M14" s="24"/>
      <c r="N14" s="24"/>
      <c r="O14" s="30"/>
    </row>
    <row r="15" spans="2:15" ht="13.5" customHeight="1" x14ac:dyDescent="0.25">
      <c r="B15" s="13" t="s">
        <v>75</v>
      </c>
      <c r="C15" s="28"/>
      <c r="D15" s="28"/>
      <c r="E15" s="28"/>
      <c r="F15" s="28"/>
      <c r="G15" s="28"/>
      <c r="H15" s="28"/>
      <c r="I15" s="28"/>
      <c r="J15" s="28"/>
      <c r="K15" s="28"/>
      <c r="L15" s="27"/>
      <c r="M15" s="27"/>
      <c r="N15" s="27"/>
      <c r="O15" s="26" t="e">
        <f>(N15/H15)^(1/6)-1</f>
        <v>#DIV/0!</v>
      </c>
    </row>
    <row r="16" spans="2:15" ht="13.5" customHeight="1" x14ac:dyDescent="0.25">
      <c r="B16" s="25" t="s">
        <v>80</v>
      </c>
      <c r="C16" s="25"/>
      <c r="D16" s="17"/>
      <c r="E16" s="17"/>
      <c r="F16" s="17"/>
      <c r="G16" s="17"/>
      <c r="H16" s="17"/>
      <c r="I16" s="17"/>
      <c r="J16" s="17"/>
      <c r="K16" s="24"/>
      <c r="L16" s="24"/>
      <c r="M16" s="24"/>
      <c r="N16" s="24"/>
      <c r="O16" s="30"/>
    </row>
    <row r="17" spans="2:15" ht="13.5" customHeight="1" x14ac:dyDescent="0.25">
      <c r="B17" s="13" t="s">
        <v>74</v>
      </c>
      <c r="C17" s="28">
        <f t="shared" ref="C17:L17" si="0">C9+C11+C13+C15</f>
        <v>0</v>
      </c>
      <c r="D17" s="28">
        <f t="shared" si="0"/>
        <v>0</v>
      </c>
      <c r="E17" s="28">
        <f t="shared" si="0"/>
        <v>0</v>
      </c>
      <c r="F17" s="29">
        <f t="shared" si="0"/>
        <v>0</v>
      </c>
      <c r="G17" s="28">
        <f t="shared" si="0"/>
        <v>0</v>
      </c>
      <c r="H17" s="28">
        <f t="shared" si="0"/>
        <v>0</v>
      </c>
      <c r="I17" s="28">
        <f t="shared" si="0"/>
        <v>0</v>
      </c>
      <c r="J17" s="28">
        <f t="shared" si="0"/>
        <v>0</v>
      </c>
      <c r="K17" s="27">
        <f t="shared" si="0"/>
        <v>0</v>
      </c>
      <c r="L17" s="27">
        <f t="shared" si="0"/>
        <v>0</v>
      </c>
      <c r="M17" s="27">
        <f t="shared" ref="M17:N17" si="1">M9+M11+M13+M15</f>
        <v>0</v>
      </c>
      <c r="N17" s="27">
        <f t="shared" si="1"/>
        <v>0</v>
      </c>
      <c r="O17" s="26" t="e">
        <f>(N17/H17)^(1/6)-1</f>
        <v>#DIV/0!</v>
      </c>
    </row>
    <row r="18" spans="2:15" ht="13.5" customHeight="1" x14ac:dyDescent="0.25">
      <c r="B18" s="25" t="s">
        <v>80</v>
      </c>
      <c r="C18" s="25"/>
      <c r="D18" s="17"/>
      <c r="E18" s="17"/>
      <c r="F18" s="17"/>
      <c r="G18" s="17" t="e">
        <f t="shared" ref="G18:K18" si="2">(G17-F17)/F17</f>
        <v>#DIV/0!</v>
      </c>
      <c r="H18" s="17" t="e">
        <f t="shared" si="2"/>
        <v>#DIV/0!</v>
      </c>
      <c r="I18" s="17" t="e">
        <f t="shared" si="2"/>
        <v>#DIV/0!</v>
      </c>
      <c r="J18" s="17" t="e">
        <f t="shared" si="2"/>
        <v>#DIV/0!</v>
      </c>
      <c r="K18" s="24" t="e">
        <f t="shared" si="2"/>
        <v>#DIV/0!</v>
      </c>
      <c r="L18" s="24" t="e">
        <f>(L17-K17)/K17</f>
        <v>#DIV/0!</v>
      </c>
      <c r="M18" s="24" t="e">
        <f>(M17-L17)/L17</f>
        <v>#DIV/0!</v>
      </c>
      <c r="N18" s="24" t="e">
        <f>(N17-M17)/M17</f>
        <v>#DIV/0!</v>
      </c>
      <c r="O18" s="23"/>
    </row>
    <row r="19" spans="2:15" ht="13.5" customHeight="1" x14ac:dyDescent="0.25">
      <c r="B19" s="100"/>
      <c r="C19" s="100"/>
      <c r="D19" s="55"/>
      <c r="E19" s="55"/>
      <c r="F19" s="55"/>
      <c r="G19" s="55"/>
      <c r="H19" s="55"/>
      <c r="I19" s="55"/>
      <c r="J19" s="123"/>
      <c r="K19" s="123"/>
      <c r="L19" s="123"/>
      <c r="M19" s="123"/>
      <c r="N19" s="123"/>
      <c r="O19" s="14"/>
    </row>
    <row r="20" spans="2:15" ht="13.5" customHeight="1" x14ac:dyDescent="0.25">
      <c r="B20" s="94" t="s">
        <v>174</v>
      </c>
      <c r="C20" s="21"/>
      <c r="D20" s="21"/>
      <c r="E20" s="21"/>
      <c r="O20" s="20"/>
    </row>
    <row r="21" spans="2:15" ht="13.5" customHeight="1" x14ac:dyDescent="0.3">
      <c r="B21" s="15" t="s">
        <v>79</v>
      </c>
      <c r="C21" s="19">
        <v>2016</v>
      </c>
      <c r="D21" s="19">
        <v>2017</v>
      </c>
      <c r="E21" s="19">
        <v>2018</v>
      </c>
      <c r="F21" s="19">
        <v>2019</v>
      </c>
      <c r="G21" s="19">
        <v>2020</v>
      </c>
      <c r="H21" s="19">
        <v>2021</v>
      </c>
      <c r="I21" s="19">
        <v>2022</v>
      </c>
      <c r="J21" s="19">
        <v>2023</v>
      </c>
      <c r="K21" s="19">
        <v>2024</v>
      </c>
      <c r="L21" s="19">
        <v>2025</v>
      </c>
      <c r="M21" s="19">
        <v>2026</v>
      </c>
      <c r="N21" s="19">
        <v>2027</v>
      </c>
      <c r="O21" s="18"/>
    </row>
    <row r="22" spans="2:15" ht="13.5" customHeight="1" x14ac:dyDescent="0.25">
      <c r="B22" s="13" t="s">
        <v>78</v>
      </c>
      <c r="C22" s="17"/>
      <c r="D22" s="17"/>
      <c r="E22" s="17"/>
      <c r="F22" s="17"/>
      <c r="G22" s="17"/>
      <c r="H22" s="17"/>
      <c r="I22" s="17"/>
      <c r="J22" s="17"/>
      <c r="K22" s="17"/>
      <c r="L22" s="17"/>
      <c r="M22" s="17"/>
      <c r="N22" s="17"/>
      <c r="O22" s="16"/>
    </row>
    <row r="23" spans="2:15" ht="13.5" customHeight="1" x14ac:dyDescent="0.25">
      <c r="B23" s="13" t="s">
        <v>77</v>
      </c>
      <c r="C23" s="17"/>
      <c r="D23" s="17"/>
      <c r="E23" s="17"/>
      <c r="F23" s="17"/>
      <c r="G23" s="17"/>
      <c r="H23" s="17"/>
      <c r="I23" s="17"/>
      <c r="J23" s="17"/>
      <c r="K23" s="17"/>
      <c r="L23" s="17"/>
      <c r="M23" s="17"/>
      <c r="N23" s="17"/>
      <c r="O23" s="16"/>
    </row>
    <row r="24" spans="2:15" ht="13.5" customHeight="1" x14ac:dyDescent="0.25">
      <c r="B24" s="13" t="s">
        <v>76</v>
      </c>
      <c r="C24" s="17"/>
      <c r="D24" s="17"/>
      <c r="E24" s="17"/>
      <c r="F24" s="17"/>
      <c r="G24" s="17"/>
      <c r="H24" s="17"/>
      <c r="I24" s="17"/>
      <c r="J24" s="17"/>
      <c r="K24" s="17"/>
      <c r="L24" s="17"/>
      <c r="M24" s="17"/>
      <c r="N24" s="17"/>
      <c r="O24" s="16"/>
    </row>
    <row r="25" spans="2:15" ht="13.5" customHeight="1" x14ac:dyDescent="0.25">
      <c r="B25" s="13" t="s">
        <v>75</v>
      </c>
      <c r="C25" s="17"/>
      <c r="D25" s="17"/>
      <c r="E25" s="17"/>
      <c r="F25" s="17"/>
      <c r="G25" s="17"/>
      <c r="H25" s="17"/>
      <c r="I25" s="17"/>
      <c r="J25" s="17"/>
      <c r="K25" s="17"/>
      <c r="L25" s="17"/>
      <c r="M25" s="17"/>
      <c r="N25" s="17"/>
      <c r="O25" s="16"/>
    </row>
    <row r="26" spans="2:15" ht="13.5" customHeight="1" x14ac:dyDescent="0.25">
      <c r="B26" s="14"/>
      <c r="C26" s="55"/>
      <c r="D26" s="55"/>
      <c r="E26" s="55"/>
      <c r="F26" s="55"/>
      <c r="G26" s="55"/>
      <c r="H26" s="55"/>
      <c r="I26" s="55"/>
      <c r="J26" s="55"/>
      <c r="K26" s="55"/>
      <c r="L26" s="55"/>
      <c r="M26" s="55"/>
      <c r="N26" s="55"/>
      <c r="O26" s="16"/>
    </row>
    <row r="27" spans="2:15" ht="13.5" customHeight="1" x14ac:dyDescent="0.25">
      <c r="B27" s="21" t="s">
        <v>125</v>
      </c>
      <c r="C27" s="21"/>
      <c r="D27" s="21"/>
      <c r="E27" s="21"/>
      <c r="O27" s="33" t="s">
        <v>81</v>
      </c>
    </row>
    <row r="28" spans="2:15" ht="13.5" customHeight="1" x14ac:dyDescent="0.25">
      <c r="B28" s="15" t="s">
        <v>79</v>
      </c>
      <c r="C28" s="19">
        <v>2016</v>
      </c>
      <c r="D28" s="19">
        <v>2017</v>
      </c>
      <c r="E28" s="19">
        <v>2018</v>
      </c>
      <c r="F28" s="19">
        <v>2019</v>
      </c>
      <c r="G28" s="19">
        <v>2020</v>
      </c>
      <c r="H28" s="19">
        <v>2021</v>
      </c>
      <c r="I28" s="19">
        <v>2022</v>
      </c>
      <c r="J28" s="19">
        <v>2023</v>
      </c>
      <c r="K28" s="19">
        <v>2024</v>
      </c>
      <c r="L28" s="19">
        <v>2025</v>
      </c>
      <c r="M28" s="19">
        <v>2026</v>
      </c>
      <c r="N28" s="19">
        <v>2027</v>
      </c>
      <c r="O28" s="63" t="s">
        <v>184</v>
      </c>
    </row>
    <row r="29" spans="2:15" ht="13.5" customHeight="1" x14ac:dyDescent="0.25">
      <c r="B29" s="13" t="s">
        <v>78</v>
      </c>
      <c r="C29" s="28"/>
      <c r="D29" s="28"/>
      <c r="E29" s="28"/>
      <c r="F29" s="28"/>
      <c r="G29" s="28"/>
      <c r="H29" s="28"/>
      <c r="I29" s="28"/>
      <c r="J29" s="28"/>
      <c r="K29" s="28"/>
      <c r="L29" s="28"/>
      <c r="M29" s="28"/>
      <c r="N29" s="28"/>
      <c r="O29" s="32" t="e">
        <f>(N29/H29)^(1/6)-1</f>
        <v>#DIV/0!</v>
      </c>
    </row>
    <row r="30" spans="2:15" ht="13.5" customHeight="1" x14ac:dyDescent="0.25">
      <c r="B30" s="25" t="s">
        <v>80</v>
      </c>
      <c r="C30" s="25"/>
      <c r="D30" s="17"/>
      <c r="E30" s="31"/>
      <c r="F30" s="17"/>
      <c r="G30" s="17"/>
      <c r="H30" s="17"/>
      <c r="I30" s="17"/>
      <c r="J30" s="17"/>
      <c r="K30" s="24"/>
      <c r="L30" s="24"/>
      <c r="M30" s="24"/>
      <c r="N30" s="24"/>
      <c r="O30" s="30"/>
    </row>
    <row r="31" spans="2:15" ht="13.5" customHeight="1" x14ac:dyDescent="0.25">
      <c r="B31" s="13" t="s">
        <v>77</v>
      </c>
      <c r="C31" s="28"/>
      <c r="D31" s="28"/>
      <c r="E31" s="28"/>
      <c r="F31" s="28"/>
      <c r="G31" s="28"/>
      <c r="H31" s="28"/>
      <c r="I31" s="28"/>
      <c r="J31" s="28"/>
      <c r="K31" s="28"/>
      <c r="L31" s="28"/>
      <c r="M31" s="28"/>
      <c r="N31" s="28"/>
      <c r="O31" s="26" t="e">
        <f>(N31/H31)^(1/6)-1</f>
        <v>#DIV/0!</v>
      </c>
    </row>
    <row r="32" spans="2:15" ht="13.5" customHeight="1" x14ac:dyDescent="0.25">
      <c r="B32" s="25" t="s">
        <v>80</v>
      </c>
      <c r="C32" s="25"/>
      <c r="D32" s="17"/>
      <c r="E32" s="17"/>
      <c r="F32" s="17"/>
      <c r="G32" s="17"/>
      <c r="H32" s="17"/>
      <c r="I32" s="17"/>
      <c r="J32" s="17"/>
      <c r="K32" s="24"/>
      <c r="L32" s="24"/>
      <c r="M32" s="24"/>
      <c r="N32" s="24"/>
      <c r="O32" s="30"/>
    </row>
    <row r="33" spans="2:15" ht="13.5" customHeight="1" x14ac:dyDescent="0.25">
      <c r="B33" s="13" t="s">
        <v>76</v>
      </c>
      <c r="C33" s="28"/>
      <c r="D33" s="28"/>
      <c r="E33" s="28"/>
      <c r="F33" s="28"/>
      <c r="G33" s="28"/>
      <c r="H33" s="28"/>
      <c r="I33" s="28"/>
      <c r="J33" s="28"/>
      <c r="K33" s="28"/>
      <c r="L33" s="28"/>
      <c r="M33" s="28"/>
      <c r="N33" s="28"/>
      <c r="O33" s="26" t="e">
        <f>(N33/H33)^(1/6)-1</f>
        <v>#DIV/0!</v>
      </c>
    </row>
    <row r="34" spans="2:15" ht="13.5" customHeight="1" x14ac:dyDescent="0.25">
      <c r="B34" s="25" t="s">
        <v>80</v>
      </c>
      <c r="C34" s="25"/>
      <c r="D34" s="17"/>
      <c r="E34" s="17"/>
      <c r="F34" s="17"/>
      <c r="G34" s="17"/>
      <c r="H34" s="17"/>
      <c r="I34" s="17"/>
      <c r="J34" s="17"/>
      <c r="K34" s="24"/>
      <c r="L34" s="24"/>
      <c r="M34" s="24"/>
      <c r="N34" s="24"/>
      <c r="O34" s="30"/>
    </row>
    <row r="35" spans="2:15" ht="13.5" customHeight="1" x14ac:dyDescent="0.25">
      <c r="B35" s="13" t="s">
        <v>75</v>
      </c>
      <c r="C35" s="28"/>
      <c r="D35" s="28"/>
      <c r="E35" s="28"/>
      <c r="F35" s="28"/>
      <c r="G35" s="28"/>
      <c r="H35" s="28"/>
      <c r="I35" s="28"/>
      <c r="J35" s="28"/>
      <c r="K35" s="28"/>
      <c r="L35" s="28"/>
      <c r="M35" s="28"/>
      <c r="N35" s="28"/>
      <c r="O35" s="26" t="e">
        <f>(N35/H35)^(1/6)-1</f>
        <v>#DIV/0!</v>
      </c>
    </row>
    <row r="36" spans="2:15" ht="13.5" customHeight="1" x14ac:dyDescent="0.25">
      <c r="B36" s="25" t="s">
        <v>80</v>
      </c>
      <c r="C36" s="25"/>
      <c r="D36" s="17"/>
      <c r="E36" s="17"/>
      <c r="F36" s="17"/>
      <c r="G36" s="17"/>
      <c r="H36" s="17"/>
      <c r="I36" s="17"/>
      <c r="J36" s="17"/>
      <c r="K36" s="24"/>
      <c r="L36" s="24"/>
      <c r="M36" s="24"/>
      <c r="N36" s="24"/>
      <c r="O36" s="30"/>
    </row>
    <row r="37" spans="2:15" ht="13.5" customHeight="1" x14ac:dyDescent="0.25">
      <c r="B37" s="13" t="s">
        <v>74</v>
      </c>
      <c r="C37" s="28">
        <f t="shared" ref="C37:L37" si="3">C29+C31+C33+C35</f>
        <v>0</v>
      </c>
      <c r="D37" s="28">
        <f t="shared" si="3"/>
        <v>0</v>
      </c>
      <c r="E37" s="28">
        <f>E29+E31+E33+E35</f>
        <v>0</v>
      </c>
      <c r="F37" s="28">
        <f t="shared" si="3"/>
        <v>0</v>
      </c>
      <c r="G37" s="28">
        <f t="shared" si="3"/>
        <v>0</v>
      </c>
      <c r="H37" s="28">
        <f t="shared" si="3"/>
        <v>0</v>
      </c>
      <c r="I37" s="28">
        <f t="shared" si="3"/>
        <v>0</v>
      </c>
      <c r="J37" s="28">
        <f t="shared" si="3"/>
        <v>0</v>
      </c>
      <c r="K37" s="27">
        <f t="shared" si="3"/>
        <v>0</v>
      </c>
      <c r="L37" s="27">
        <f t="shared" si="3"/>
        <v>0</v>
      </c>
      <c r="M37" s="27">
        <f t="shared" ref="M37:N37" si="4">M29+M31+M33+M35</f>
        <v>0</v>
      </c>
      <c r="N37" s="27">
        <f t="shared" si="4"/>
        <v>0</v>
      </c>
      <c r="O37" s="26" t="e">
        <f>(N37/H37)^(1/6)-1</f>
        <v>#DIV/0!</v>
      </c>
    </row>
    <row r="38" spans="2:15" ht="13.5" customHeight="1" x14ac:dyDescent="0.25">
      <c r="B38" s="25" t="s">
        <v>80</v>
      </c>
      <c r="C38" s="25"/>
      <c r="D38" s="17" t="e">
        <f t="shared" ref="D38:K38" si="5">(D37-C37)/C37</f>
        <v>#DIV/0!</v>
      </c>
      <c r="E38" s="17" t="e">
        <f t="shared" si="5"/>
        <v>#DIV/0!</v>
      </c>
      <c r="F38" s="17" t="e">
        <f t="shared" si="5"/>
        <v>#DIV/0!</v>
      </c>
      <c r="G38" s="17" t="e">
        <f t="shared" si="5"/>
        <v>#DIV/0!</v>
      </c>
      <c r="H38" s="17" t="e">
        <f t="shared" si="5"/>
        <v>#DIV/0!</v>
      </c>
      <c r="I38" s="17" t="e">
        <f t="shared" si="5"/>
        <v>#DIV/0!</v>
      </c>
      <c r="J38" s="17" t="e">
        <f t="shared" si="5"/>
        <v>#DIV/0!</v>
      </c>
      <c r="K38" s="24" t="e">
        <f t="shared" si="5"/>
        <v>#DIV/0!</v>
      </c>
      <c r="L38" s="24" t="e">
        <f>(L37-K37)/K37</f>
        <v>#DIV/0!</v>
      </c>
      <c r="M38" s="24" t="e">
        <f>(M37-L37)/L37</f>
        <v>#DIV/0!</v>
      </c>
      <c r="N38" s="24" t="e">
        <f>(N37-M37)/M37</f>
        <v>#DIV/0!</v>
      </c>
      <c r="O38" s="23"/>
    </row>
    <row r="39" spans="2:15" ht="13.5" customHeight="1" x14ac:dyDescent="0.25">
      <c r="B39" s="22"/>
      <c r="C39" s="22"/>
      <c r="D39" s="22"/>
      <c r="E39" s="22"/>
    </row>
    <row r="40" spans="2:15" ht="13.5" customHeight="1" x14ac:dyDescent="0.25">
      <c r="B40" s="21" t="s">
        <v>126</v>
      </c>
      <c r="C40" s="21"/>
      <c r="D40" s="21"/>
      <c r="E40" s="21"/>
      <c r="O40" s="33" t="s">
        <v>81</v>
      </c>
    </row>
    <row r="41" spans="2:15" ht="13.5" customHeight="1" x14ac:dyDescent="0.25">
      <c r="B41" s="15" t="s">
        <v>79</v>
      </c>
      <c r="C41" s="19">
        <v>2016</v>
      </c>
      <c r="D41" s="19">
        <v>2017</v>
      </c>
      <c r="E41" s="19">
        <v>2018</v>
      </c>
      <c r="F41" s="19">
        <v>2019</v>
      </c>
      <c r="G41" s="19">
        <v>2020</v>
      </c>
      <c r="H41" s="19">
        <v>2021</v>
      </c>
      <c r="I41" s="19">
        <v>2022</v>
      </c>
      <c r="J41" s="19">
        <v>2023</v>
      </c>
      <c r="K41" s="19">
        <v>2024</v>
      </c>
      <c r="L41" s="19">
        <v>2025</v>
      </c>
      <c r="M41" s="19">
        <v>2026</v>
      </c>
      <c r="N41" s="19">
        <v>2027</v>
      </c>
      <c r="O41" s="63" t="s">
        <v>184</v>
      </c>
    </row>
    <row r="42" spans="2:15" ht="13.5" customHeight="1" x14ac:dyDescent="0.25">
      <c r="B42" s="13" t="s">
        <v>78</v>
      </c>
      <c r="C42" s="28"/>
      <c r="D42" s="28"/>
      <c r="E42" s="28"/>
      <c r="F42" s="28"/>
      <c r="G42" s="28"/>
      <c r="H42" s="28"/>
      <c r="I42" s="28"/>
      <c r="J42" s="28"/>
      <c r="K42" s="27"/>
      <c r="L42" s="27"/>
      <c r="M42" s="27"/>
      <c r="N42" s="27"/>
      <c r="O42" s="32" t="e">
        <f>(N42/H42)^(1/6)-1</f>
        <v>#DIV/0!</v>
      </c>
    </row>
    <row r="43" spans="2:15" ht="13.5" customHeight="1" x14ac:dyDescent="0.25">
      <c r="B43" s="25" t="s">
        <v>80</v>
      </c>
      <c r="C43" s="25"/>
      <c r="D43" s="17"/>
      <c r="E43" s="31"/>
      <c r="F43" s="17"/>
      <c r="G43" s="17"/>
      <c r="H43" s="17"/>
      <c r="I43" s="17"/>
      <c r="J43" s="17"/>
      <c r="K43" s="24"/>
      <c r="L43" s="24"/>
      <c r="M43" s="24"/>
      <c r="N43" s="24"/>
      <c r="O43" s="30"/>
    </row>
    <row r="44" spans="2:15" ht="13.5" customHeight="1" x14ac:dyDescent="0.25">
      <c r="B44" s="13" t="s">
        <v>77</v>
      </c>
      <c r="C44" s="28"/>
      <c r="D44" s="28"/>
      <c r="E44" s="28"/>
      <c r="F44" s="28"/>
      <c r="G44" s="28"/>
      <c r="H44" s="28"/>
      <c r="I44" s="28"/>
      <c r="J44" s="28"/>
      <c r="K44" s="27"/>
      <c r="L44" s="27"/>
      <c r="M44" s="27"/>
      <c r="N44" s="27"/>
      <c r="O44" s="26" t="e">
        <f>(N44/H44)^(1/6)-1</f>
        <v>#DIV/0!</v>
      </c>
    </row>
    <row r="45" spans="2:15" ht="13.5" customHeight="1" x14ac:dyDescent="0.25">
      <c r="B45" s="25" t="s">
        <v>80</v>
      </c>
      <c r="C45" s="25"/>
      <c r="D45" s="17"/>
      <c r="E45" s="17"/>
      <c r="F45" s="17"/>
      <c r="G45" s="17"/>
      <c r="H45" s="17"/>
      <c r="I45" s="17"/>
      <c r="J45" s="17"/>
      <c r="K45" s="24"/>
      <c r="L45" s="24"/>
      <c r="M45" s="24"/>
      <c r="N45" s="24"/>
      <c r="O45" s="30"/>
    </row>
    <row r="46" spans="2:15" ht="13.5" customHeight="1" x14ac:dyDescent="0.25">
      <c r="B46" s="13" t="s">
        <v>76</v>
      </c>
      <c r="C46" s="28"/>
      <c r="D46" s="28"/>
      <c r="E46" s="28"/>
      <c r="F46" s="28"/>
      <c r="G46" s="28"/>
      <c r="H46" s="28"/>
      <c r="I46" s="28"/>
      <c r="J46" s="28"/>
      <c r="K46" s="27"/>
      <c r="L46" s="27"/>
      <c r="M46" s="27"/>
      <c r="N46" s="27"/>
      <c r="O46" s="26" t="e">
        <f>(N46/H46)^(1/6)-1</f>
        <v>#DIV/0!</v>
      </c>
    </row>
    <row r="47" spans="2:15" ht="13.5" customHeight="1" x14ac:dyDescent="0.25">
      <c r="B47" s="25" t="s">
        <v>80</v>
      </c>
      <c r="C47" s="25"/>
      <c r="D47" s="17"/>
      <c r="E47" s="17"/>
      <c r="F47" s="17"/>
      <c r="G47" s="17"/>
      <c r="H47" s="17"/>
      <c r="I47" s="17"/>
      <c r="J47" s="17"/>
      <c r="K47" s="24"/>
      <c r="L47" s="24"/>
      <c r="M47" s="24"/>
      <c r="N47" s="24"/>
      <c r="O47" s="30"/>
    </row>
    <row r="48" spans="2:15" ht="13.5" customHeight="1" x14ac:dyDescent="0.25">
      <c r="B48" s="13" t="s">
        <v>75</v>
      </c>
      <c r="C48" s="28"/>
      <c r="D48" s="28"/>
      <c r="E48" s="28"/>
      <c r="F48" s="28"/>
      <c r="G48" s="28"/>
      <c r="H48" s="28"/>
      <c r="I48" s="28"/>
      <c r="J48" s="28"/>
      <c r="K48" s="27"/>
      <c r="L48" s="27"/>
      <c r="M48" s="27"/>
      <c r="N48" s="27"/>
      <c r="O48" s="26" t="e">
        <f>(N48/H48)^(1/6)-1</f>
        <v>#DIV/0!</v>
      </c>
    </row>
    <row r="49" spans="2:15" ht="13.5" customHeight="1" x14ac:dyDescent="0.25">
      <c r="B49" s="25" t="s">
        <v>80</v>
      </c>
      <c r="C49" s="25"/>
      <c r="D49" s="17"/>
      <c r="E49" s="17"/>
      <c r="F49" s="17"/>
      <c r="G49" s="17"/>
      <c r="H49" s="17"/>
      <c r="I49" s="17"/>
      <c r="J49" s="17"/>
      <c r="K49" s="24"/>
      <c r="L49" s="24"/>
      <c r="M49" s="24"/>
      <c r="N49" s="24"/>
      <c r="O49" s="30"/>
    </row>
    <row r="50" spans="2:15" ht="13.5" customHeight="1" x14ac:dyDescent="0.25">
      <c r="B50" s="13" t="s">
        <v>74</v>
      </c>
      <c r="C50" s="28">
        <f t="shared" ref="C50:L50" si="6">C42+C44+C46+C48</f>
        <v>0</v>
      </c>
      <c r="D50" s="28">
        <f t="shared" si="6"/>
        <v>0</v>
      </c>
      <c r="E50" s="28">
        <f t="shared" si="6"/>
        <v>0</v>
      </c>
      <c r="F50" s="29">
        <f t="shared" si="6"/>
        <v>0</v>
      </c>
      <c r="G50" s="28">
        <f t="shared" si="6"/>
        <v>0</v>
      </c>
      <c r="H50" s="28">
        <f t="shared" si="6"/>
        <v>0</v>
      </c>
      <c r="I50" s="28">
        <f t="shared" si="6"/>
        <v>0</v>
      </c>
      <c r="J50" s="28">
        <f t="shared" si="6"/>
        <v>0</v>
      </c>
      <c r="K50" s="27">
        <f t="shared" si="6"/>
        <v>0</v>
      </c>
      <c r="L50" s="27">
        <f t="shared" si="6"/>
        <v>0</v>
      </c>
      <c r="M50" s="27">
        <f t="shared" ref="M50:N50" si="7">M42+M44+M46+M48</f>
        <v>0</v>
      </c>
      <c r="N50" s="27">
        <f t="shared" si="7"/>
        <v>0</v>
      </c>
      <c r="O50" s="26" t="e">
        <f>(N50/H50)^(1/6)-1</f>
        <v>#DIV/0!</v>
      </c>
    </row>
    <row r="51" spans="2:15" ht="13.5" customHeight="1" x14ac:dyDescent="0.25">
      <c r="B51" s="25" t="s">
        <v>80</v>
      </c>
      <c r="C51" s="25"/>
      <c r="D51" s="17" t="e">
        <f t="shared" ref="D51:K51" si="8">(D50-C50)/C50</f>
        <v>#DIV/0!</v>
      </c>
      <c r="E51" s="17" t="e">
        <f t="shared" si="8"/>
        <v>#DIV/0!</v>
      </c>
      <c r="F51" s="17" t="e">
        <f t="shared" si="8"/>
        <v>#DIV/0!</v>
      </c>
      <c r="G51" s="17" t="e">
        <f t="shared" si="8"/>
        <v>#DIV/0!</v>
      </c>
      <c r="H51" s="17" t="e">
        <f t="shared" si="8"/>
        <v>#DIV/0!</v>
      </c>
      <c r="I51" s="17" t="e">
        <f t="shared" si="8"/>
        <v>#DIV/0!</v>
      </c>
      <c r="J51" s="17" t="e">
        <f t="shared" si="8"/>
        <v>#DIV/0!</v>
      </c>
      <c r="K51" s="24" t="e">
        <f t="shared" si="8"/>
        <v>#DIV/0!</v>
      </c>
      <c r="L51" s="24" t="e">
        <f>(L50-K50)/K50</f>
        <v>#DIV/0!</v>
      </c>
      <c r="M51" s="24" t="e">
        <f>(M50-L50)/L50</f>
        <v>#DIV/0!</v>
      </c>
      <c r="N51" s="24" t="e">
        <f>(N50-M50)/M50</f>
        <v>#DIV/0!</v>
      </c>
      <c r="O51" s="23"/>
    </row>
    <row r="52" spans="2:15" ht="13.5" customHeight="1" x14ac:dyDescent="0.25">
      <c r="B52" s="22"/>
      <c r="C52" s="22"/>
      <c r="D52" s="22"/>
      <c r="E52" s="22"/>
    </row>
    <row r="53" spans="2:15" ht="13.5" customHeight="1" x14ac:dyDescent="0.25">
      <c r="B53" s="21" t="s">
        <v>127</v>
      </c>
      <c r="C53" s="21"/>
      <c r="D53" s="21"/>
      <c r="E53" s="21"/>
      <c r="O53" s="33" t="s">
        <v>81</v>
      </c>
    </row>
    <row r="54" spans="2:15" ht="13.5" customHeight="1" x14ac:dyDescent="0.25">
      <c r="B54" s="15" t="s">
        <v>79</v>
      </c>
      <c r="C54" s="19">
        <v>2016</v>
      </c>
      <c r="D54" s="19">
        <v>2017</v>
      </c>
      <c r="E54" s="19">
        <v>2018</v>
      </c>
      <c r="F54" s="19">
        <v>2019</v>
      </c>
      <c r="G54" s="19">
        <v>2020</v>
      </c>
      <c r="H54" s="19">
        <v>2021</v>
      </c>
      <c r="I54" s="19">
        <v>2022</v>
      </c>
      <c r="J54" s="19">
        <v>2023</v>
      </c>
      <c r="K54" s="19">
        <v>2024</v>
      </c>
      <c r="L54" s="19">
        <v>2025</v>
      </c>
      <c r="M54" s="19">
        <v>2026</v>
      </c>
      <c r="N54" s="19">
        <v>2027</v>
      </c>
      <c r="O54" s="63" t="s">
        <v>184</v>
      </c>
    </row>
    <row r="55" spans="2:15" ht="13.5" customHeight="1" x14ac:dyDescent="0.25">
      <c r="B55" s="13" t="s">
        <v>78</v>
      </c>
      <c r="C55" s="28"/>
      <c r="D55" s="28"/>
      <c r="E55" s="28"/>
      <c r="F55" s="28"/>
      <c r="G55" s="28"/>
      <c r="H55" s="28"/>
      <c r="I55" s="28"/>
      <c r="J55" s="28"/>
      <c r="K55" s="27"/>
      <c r="L55" s="27"/>
      <c r="M55" s="27"/>
      <c r="N55" s="27"/>
      <c r="O55" s="32" t="e">
        <f>(N55/H55)^(1/6)-1</f>
        <v>#DIV/0!</v>
      </c>
    </row>
    <row r="56" spans="2:15" ht="13.5" customHeight="1" x14ac:dyDescent="0.25">
      <c r="B56" s="25" t="s">
        <v>80</v>
      </c>
      <c r="C56" s="25"/>
      <c r="D56" s="17"/>
      <c r="E56" s="31"/>
      <c r="F56" s="17"/>
      <c r="G56" s="17"/>
      <c r="H56" s="17"/>
      <c r="I56" s="17"/>
      <c r="J56" s="17"/>
      <c r="K56" s="24"/>
      <c r="L56" s="24"/>
      <c r="M56" s="24"/>
      <c r="N56" s="24"/>
      <c r="O56" s="30"/>
    </row>
    <row r="57" spans="2:15" ht="13.5" customHeight="1" x14ac:dyDescent="0.25">
      <c r="B57" s="13" t="s">
        <v>77</v>
      </c>
      <c r="C57" s="28"/>
      <c r="D57" s="28"/>
      <c r="E57" s="28"/>
      <c r="F57" s="28"/>
      <c r="G57" s="28"/>
      <c r="H57" s="28"/>
      <c r="I57" s="28"/>
      <c r="J57" s="28"/>
      <c r="K57" s="27"/>
      <c r="L57" s="27"/>
      <c r="M57" s="27"/>
      <c r="N57" s="27"/>
      <c r="O57" s="26" t="e">
        <f>(N57/H57)^(1/6)-1</f>
        <v>#DIV/0!</v>
      </c>
    </row>
    <row r="58" spans="2:15" ht="13.5" customHeight="1" x14ac:dyDescent="0.25">
      <c r="B58" s="25" t="s">
        <v>80</v>
      </c>
      <c r="C58" s="25"/>
      <c r="D58" s="17"/>
      <c r="E58" s="17"/>
      <c r="F58" s="17"/>
      <c r="G58" s="17"/>
      <c r="H58" s="17"/>
      <c r="I58" s="17"/>
      <c r="J58" s="17"/>
      <c r="K58" s="24"/>
      <c r="L58" s="24"/>
      <c r="M58" s="24"/>
      <c r="N58" s="24"/>
      <c r="O58" s="30"/>
    </row>
    <row r="59" spans="2:15" ht="13.5" customHeight="1" x14ac:dyDescent="0.25">
      <c r="B59" s="13" t="s">
        <v>76</v>
      </c>
      <c r="C59" s="28"/>
      <c r="D59" s="28"/>
      <c r="E59" s="28"/>
      <c r="F59" s="28"/>
      <c r="G59" s="28"/>
      <c r="H59" s="28"/>
      <c r="I59" s="28"/>
      <c r="J59" s="28"/>
      <c r="K59" s="27"/>
      <c r="L59" s="27"/>
      <c r="M59" s="27"/>
      <c r="N59" s="27"/>
      <c r="O59" s="26" t="e">
        <f>(N59/H59)^(1/6)-1</f>
        <v>#DIV/0!</v>
      </c>
    </row>
    <row r="60" spans="2:15" ht="13.5" customHeight="1" x14ac:dyDescent="0.25">
      <c r="B60" s="25" t="s">
        <v>80</v>
      </c>
      <c r="C60" s="25"/>
      <c r="D60" s="17"/>
      <c r="E60" s="17"/>
      <c r="F60" s="17"/>
      <c r="G60" s="17"/>
      <c r="H60" s="17"/>
      <c r="I60" s="17"/>
      <c r="J60" s="17"/>
      <c r="K60" s="24"/>
      <c r="L60" s="24"/>
      <c r="M60" s="24"/>
      <c r="N60" s="24"/>
      <c r="O60" s="30"/>
    </row>
    <row r="61" spans="2:15" ht="13.5" customHeight="1" x14ac:dyDescent="0.25">
      <c r="B61" s="13" t="s">
        <v>75</v>
      </c>
      <c r="C61" s="28"/>
      <c r="D61" s="28"/>
      <c r="E61" s="28"/>
      <c r="F61" s="28"/>
      <c r="G61" s="28"/>
      <c r="H61" s="28"/>
      <c r="I61" s="28"/>
      <c r="J61" s="28"/>
      <c r="K61" s="27"/>
      <c r="L61" s="27"/>
      <c r="M61" s="27"/>
      <c r="N61" s="27"/>
      <c r="O61" s="26" t="e">
        <f>(N61/H61)^(1/6)-1</f>
        <v>#DIV/0!</v>
      </c>
    </row>
    <row r="62" spans="2:15" ht="13.5" customHeight="1" x14ac:dyDescent="0.25">
      <c r="B62" s="25" t="s">
        <v>80</v>
      </c>
      <c r="C62" s="25"/>
      <c r="D62" s="17"/>
      <c r="E62" s="17"/>
      <c r="F62" s="17"/>
      <c r="G62" s="17"/>
      <c r="H62" s="17"/>
      <c r="I62" s="17"/>
      <c r="J62" s="17"/>
      <c r="K62" s="24"/>
      <c r="L62" s="24"/>
      <c r="M62" s="24"/>
      <c r="N62" s="24"/>
      <c r="O62" s="30"/>
    </row>
    <row r="63" spans="2:15" ht="13.5" customHeight="1" x14ac:dyDescent="0.25">
      <c r="B63" s="13" t="s">
        <v>74</v>
      </c>
      <c r="C63" s="28">
        <f t="shared" ref="C63:L63" si="9">C55+C57+C59+C61</f>
        <v>0</v>
      </c>
      <c r="D63" s="28">
        <f t="shared" si="9"/>
        <v>0</v>
      </c>
      <c r="E63" s="28">
        <f t="shared" si="9"/>
        <v>0</v>
      </c>
      <c r="F63" s="29">
        <f t="shared" si="9"/>
        <v>0</v>
      </c>
      <c r="G63" s="28">
        <f t="shared" si="9"/>
        <v>0</v>
      </c>
      <c r="H63" s="28">
        <f t="shared" si="9"/>
        <v>0</v>
      </c>
      <c r="I63" s="28">
        <f t="shared" si="9"/>
        <v>0</v>
      </c>
      <c r="J63" s="28">
        <f t="shared" si="9"/>
        <v>0</v>
      </c>
      <c r="K63" s="27">
        <f t="shared" si="9"/>
        <v>0</v>
      </c>
      <c r="L63" s="27">
        <f t="shared" si="9"/>
        <v>0</v>
      </c>
      <c r="M63" s="27">
        <f t="shared" ref="M63:N63" si="10">M55+M57+M59+M61</f>
        <v>0</v>
      </c>
      <c r="N63" s="27">
        <f t="shared" si="10"/>
        <v>0</v>
      </c>
      <c r="O63" s="26" t="e">
        <f>(N63/H63)^(1/6)-1</f>
        <v>#DIV/0!</v>
      </c>
    </row>
    <row r="64" spans="2:15" ht="13.5" customHeight="1" x14ac:dyDescent="0.25">
      <c r="B64" s="25" t="s">
        <v>80</v>
      </c>
      <c r="C64" s="25"/>
      <c r="D64" s="17" t="e">
        <f t="shared" ref="D64:K64" si="11">(D63-C63)/C63</f>
        <v>#DIV/0!</v>
      </c>
      <c r="E64" s="17" t="e">
        <f t="shared" si="11"/>
        <v>#DIV/0!</v>
      </c>
      <c r="F64" s="17" t="e">
        <f t="shared" si="11"/>
        <v>#DIV/0!</v>
      </c>
      <c r="G64" s="17" t="e">
        <f t="shared" si="11"/>
        <v>#DIV/0!</v>
      </c>
      <c r="H64" s="17" t="e">
        <f t="shared" si="11"/>
        <v>#DIV/0!</v>
      </c>
      <c r="I64" s="17" t="e">
        <f t="shared" si="11"/>
        <v>#DIV/0!</v>
      </c>
      <c r="J64" s="17" t="e">
        <f t="shared" si="11"/>
        <v>#DIV/0!</v>
      </c>
      <c r="K64" s="24" t="e">
        <f t="shared" si="11"/>
        <v>#DIV/0!</v>
      </c>
      <c r="L64" s="24" t="e">
        <f>(L63-K63)/K63</f>
        <v>#DIV/0!</v>
      </c>
      <c r="M64" s="24" t="e">
        <f>(M63-L63)/L63</f>
        <v>#DIV/0!</v>
      </c>
      <c r="N64" s="24" t="e">
        <f>(N63-M63)/M63</f>
        <v>#DIV/0!</v>
      </c>
      <c r="O64" s="23"/>
    </row>
    <row r="65" spans="2:5" ht="13.5" customHeight="1" x14ac:dyDescent="0.25">
      <c r="B65" s="22"/>
      <c r="C65" s="22"/>
      <c r="D65" s="22"/>
      <c r="E65" s="22"/>
    </row>
    <row r="66" spans="2:5" ht="13.5" customHeight="1" x14ac:dyDescent="0.25"/>
    <row r="67" spans="2:5" x14ac:dyDescent="0.25">
      <c r="B67" s="22"/>
      <c r="C67" s="22"/>
      <c r="D67" s="22"/>
      <c r="E67" s="2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EDCBF-E54A-412E-8EC5-2C2403BEB09E}">
  <sheetPr>
    <tabColor rgb="FFCCFFCC"/>
  </sheetPr>
  <dimension ref="B2:L36"/>
  <sheetViews>
    <sheetView showGridLines="0" zoomScaleNormal="100" zoomScalePageLayoutView="70" workbookViewId="0"/>
  </sheetViews>
  <sheetFormatPr defaultColWidth="8.6640625" defaultRowHeight="13.2" x14ac:dyDescent="0.25"/>
  <cols>
    <col min="1" max="1" width="4.44140625" style="1" customWidth="1"/>
    <col min="2" max="2" width="22.33203125" style="1" customWidth="1"/>
    <col min="3" max="12" width="11.6640625" style="1" customWidth="1"/>
    <col min="13" max="16384" width="8.6640625" style="1"/>
  </cols>
  <sheetData>
    <row r="2" spans="2:12" ht="17.399999999999999" x14ac:dyDescent="0.3">
      <c r="B2" s="37" t="str">
        <f>Introduction!B2</f>
        <v>LightCounting 5G Core Service-based Architecture (SBA) Market Size &amp; Forecast</v>
      </c>
    </row>
    <row r="3" spans="2:12" ht="17.399999999999999" x14ac:dyDescent="0.3">
      <c r="B3" s="166" t="str">
        <f>Introduction!B3</f>
        <v>July 2022 - Sample template for illustrative purposes only</v>
      </c>
    </row>
    <row r="4" spans="2:12" ht="15" x14ac:dyDescent="0.25">
      <c r="B4" s="36"/>
    </row>
    <row r="5" spans="2:12" ht="15.6" x14ac:dyDescent="0.3">
      <c r="B5" s="62" t="s">
        <v>146</v>
      </c>
      <c r="C5" s="34"/>
    </row>
    <row r="7" spans="2:12" s="74" customFormat="1" ht="13.5" customHeight="1" x14ac:dyDescent="0.25">
      <c r="B7" s="21" t="s">
        <v>140</v>
      </c>
    </row>
    <row r="8" spans="2:12" s="74" customFormat="1" ht="13.5" customHeight="1" x14ac:dyDescent="0.25">
      <c r="B8" s="77" t="s">
        <v>40</v>
      </c>
      <c r="C8" s="78">
        <v>2016</v>
      </c>
      <c r="D8" s="78">
        <f>C8+1</f>
        <v>2017</v>
      </c>
      <c r="E8" s="78">
        <f t="shared" ref="E8:L8" si="0">D8+1</f>
        <v>2018</v>
      </c>
      <c r="F8" s="78">
        <f t="shared" si="0"/>
        <v>2019</v>
      </c>
      <c r="G8" s="78">
        <f t="shared" si="0"/>
        <v>2020</v>
      </c>
      <c r="H8" s="78">
        <f t="shared" si="0"/>
        <v>2021</v>
      </c>
      <c r="I8" s="154"/>
      <c r="J8" s="113"/>
      <c r="K8" s="113"/>
      <c r="L8" s="113"/>
    </row>
    <row r="9" spans="2:12" s="74" customFormat="1" ht="13.5" customHeight="1" x14ac:dyDescent="0.25">
      <c r="B9" s="73" t="s">
        <v>45</v>
      </c>
      <c r="C9" s="28"/>
      <c r="D9" s="28"/>
      <c r="E9" s="28"/>
      <c r="F9" s="28"/>
      <c r="G9" s="28"/>
      <c r="H9" s="28"/>
      <c r="I9" s="155"/>
      <c r="J9" s="151"/>
      <c r="K9" s="151"/>
      <c r="L9" s="151"/>
    </row>
    <row r="10" spans="2:12" s="74" customFormat="1" ht="13.5" customHeight="1" x14ac:dyDescent="0.25">
      <c r="B10" s="73" t="s">
        <v>48</v>
      </c>
      <c r="C10" s="28"/>
      <c r="D10" s="28"/>
      <c r="E10" s="28"/>
      <c r="F10" s="28"/>
      <c r="G10" s="28"/>
      <c r="H10" s="28"/>
      <c r="I10" s="155"/>
      <c r="J10" s="151"/>
      <c r="K10" s="151"/>
      <c r="L10" s="151"/>
    </row>
    <row r="11" spans="2:12" s="74" customFormat="1" ht="13.5" customHeight="1" x14ac:dyDescent="0.25">
      <c r="B11" s="73" t="s">
        <v>41</v>
      </c>
      <c r="C11" s="28"/>
      <c r="D11" s="28"/>
      <c r="E11" s="28"/>
      <c r="F11" s="28"/>
      <c r="G11" s="28"/>
      <c r="H11" s="28"/>
      <c r="I11" s="155"/>
      <c r="J11" s="151"/>
      <c r="K11" s="151"/>
      <c r="L11" s="151"/>
    </row>
    <row r="12" spans="2:12" s="74" customFormat="1" ht="13.5" customHeight="1" x14ac:dyDescent="0.25">
      <c r="B12" s="73" t="s">
        <v>12</v>
      </c>
      <c r="C12" s="28"/>
      <c r="D12" s="28"/>
      <c r="E12" s="28"/>
      <c r="F12" s="28"/>
      <c r="G12" s="28"/>
      <c r="H12" s="28"/>
      <c r="I12" s="155"/>
      <c r="J12" s="151"/>
      <c r="K12" s="151"/>
      <c r="L12" s="151"/>
    </row>
    <row r="13" spans="2:12" s="74" customFormat="1" ht="13.5" customHeight="1" x14ac:dyDescent="0.25">
      <c r="B13" s="73" t="s">
        <v>35</v>
      </c>
      <c r="C13" s="28"/>
      <c r="D13" s="28"/>
      <c r="E13" s="28"/>
      <c r="F13" s="28"/>
      <c r="G13" s="28"/>
      <c r="H13" s="28"/>
      <c r="I13" s="155"/>
      <c r="J13" s="151"/>
      <c r="K13" s="151"/>
      <c r="L13" s="151"/>
    </row>
    <row r="14" spans="2:12" s="74" customFormat="1" ht="13.5" customHeight="1" x14ac:dyDescent="0.25">
      <c r="B14" s="73" t="s">
        <v>34</v>
      </c>
      <c r="C14" s="28"/>
      <c r="D14" s="28"/>
      <c r="E14" s="28"/>
      <c r="F14" s="28"/>
      <c r="G14" s="28"/>
      <c r="H14" s="28"/>
      <c r="I14" s="155"/>
      <c r="J14" s="151"/>
      <c r="K14" s="151"/>
      <c r="L14" s="151"/>
    </row>
    <row r="15" spans="2:12" s="74" customFormat="1" ht="13.5" customHeight="1" x14ac:dyDescent="0.25">
      <c r="B15" s="73" t="s">
        <v>85</v>
      </c>
      <c r="C15" s="28"/>
      <c r="D15" s="28"/>
      <c r="E15" s="28"/>
      <c r="F15" s="28"/>
      <c r="G15" s="28"/>
      <c r="H15" s="28"/>
      <c r="I15" s="155"/>
      <c r="J15" s="151"/>
      <c r="K15" s="151"/>
      <c r="L15" s="151"/>
    </row>
    <row r="16" spans="2:12" s="74" customFormat="1" ht="13.5" customHeight="1" x14ac:dyDescent="0.25">
      <c r="B16" s="73" t="s">
        <v>9</v>
      </c>
      <c r="C16" s="28"/>
      <c r="D16" s="28"/>
      <c r="E16" s="28"/>
      <c r="F16" s="28"/>
      <c r="G16" s="28"/>
      <c r="H16" s="28"/>
      <c r="I16" s="155"/>
      <c r="J16" s="151"/>
      <c r="K16" s="151"/>
      <c r="L16" s="151"/>
    </row>
    <row r="17" spans="2:12" s="74" customFormat="1" ht="13.5" customHeight="1" x14ac:dyDescent="0.25">
      <c r="B17" s="73" t="s">
        <v>42</v>
      </c>
      <c r="C17" s="28"/>
      <c r="D17" s="28"/>
      <c r="E17" s="28"/>
      <c r="F17" s="28"/>
      <c r="G17" s="28"/>
      <c r="H17" s="28"/>
      <c r="I17" s="155"/>
      <c r="J17" s="151"/>
      <c r="K17" s="151"/>
      <c r="L17" s="151"/>
    </row>
    <row r="18" spans="2:12" s="74" customFormat="1" ht="13.5" customHeight="1" x14ac:dyDescent="0.25">
      <c r="B18" s="73" t="s">
        <v>30</v>
      </c>
      <c r="C18" s="28"/>
      <c r="D18" s="28"/>
      <c r="E18" s="28"/>
      <c r="F18" s="28"/>
      <c r="G18" s="28"/>
      <c r="H18" s="28"/>
      <c r="I18" s="155"/>
      <c r="J18" s="151"/>
      <c r="K18" s="151"/>
      <c r="L18" s="151"/>
    </row>
    <row r="19" spans="2:12" s="74" customFormat="1" ht="13.5" customHeight="1" x14ac:dyDescent="0.25">
      <c r="B19" s="73" t="s">
        <v>99</v>
      </c>
      <c r="C19" s="28"/>
      <c r="D19" s="28"/>
      <c r="E19" s="28"/>
      <c r="F19" s="28"/>
      <c r="G19" s="28"/>
      <c r="H19" s="28"/>
      <c r="I19" s="155"/>
      <c r="J19" s="151"/>
      <c r="K19" s="151"/>
      <c r="L19" s="151"/>
    </row>
    <row r="20" spans="2:12" s="74" customFormat="1" ht="13.5" customHeight="1" x14ac:dyDescent="0.25">
      <c r="B20" s="73" t="s">
        <v>74</v>
      </c>
      <c r="C20" s="75">
        <f>SUM(C9:C19)</f>
        <v>0</v>
      </c>
      <c r="D20" s="75">
        <f t="shared" ref="D20:H20" si="1">SUM(D9:D19)</f>
        <v>0</v>
      </c>
      <c r="E20" s="75">
        <f t="shared" si="1"/>
        <v>0</v>
      </c>
      <c r="F20" s="75">
        <f t="shared" si="1"/>
        <v>0</v>
      </c>
      <c r="G20" s="75">
        <f t="shared" si="1"/>
        <v>0</v>
      </c>
      <c r="H20" s="76">
        <f>SUM(H9:H19)</f>
        <v>0</v>
      </c>
      <c r="I20" s="156"/>
      <c r="J20" s="152"/>
      <c r="K20" s="152"/>
      <c r="L20" s="152"/>
    </row>
    <row r="21" spans="2:12" s="74" customFormat="1" ht="13.5" customHeight="1" x14ac:dyDescent="0.25">
      <c r="B21" s="74" t="s">
        <v>205</v>
      </c>
      <c r="C21" s="79"/>
      <c r="D21" s="79"/>
      <c r="E21" s="79"/>
      <c r="F21" s="79"/>
      <c r="H21" s="141"/>
      <c r="I21" s="112"/>
      <c r="J21" s="112"/>
      <c r="K21" s="112"/>
      <c r="L21" s="112"/>
    </row>
    <row r="22" spans="2:12" s="74" customFormat="1" ht="13.5" customHeight="1" x14ac:dyDescent="0.25">
      <c r="B22" s="57"/>
      <c r="C22" s="142"/>
      <c r="D22" s="142"/>
      <c r="E22" s="142"/>
      <c r="F22" s="142"/>
      <c r="G22" s="142"/>
      <c r="H22" s="97"/>
      <c r="I22" s="112"/>
      <c r="J22" s="112"/>
      <c r="K22" s="112"/>
      <c r="L22" s="112"/>
    </row>
    <row r="23" spans="2:12" s="74" customFormat="1" ht="13.5" customHeight="1" x14ac:dyDescent="0.25">
      <c r="B23" s="21" t="s">
        <v>141</v>
      </c>
      <c r="H23" s="141"/>
      <c r="I23" s="112"/>
      <c r="J23" s="112"/>
      <c r="K23" s="112"/>
      <c r="L23" s="112"/>
    </row>
    <row r="24" spans="2:12" s="74" customFormat="1" ht="13.5" customHeight="1" x14ac:dyDescent="0.25">
      <c r="B24" s="77" t="s">
        <v>40</v>
      </c>
      <c r="C24" s="78">
        <f t="shared" ref="C24:L24" si="2">C8</f>
        <v>2016</v>
      </c>
      <c r="D24" s="78">
        <f t="shared" si="2"/>
        <v>2017</v>
      </c>
      <c r="E24" s="78">
        <f t="shared" si="2"/>
        <v>2018</v>
      </c>
      <c r="F24" s="78">
        <f t="shared" si="2"/>
        <v>2019</v>
      </c>
      <c r="G24" s="78">
        <f t="shared" si="2"/>
        <v>2020</v>
      </c>
      <c r="H24" s="78">
        <f t="shared" si="2"/>
        <v>2021</v>
      </c>
      <c r="I24" s="154"/>
      <c r="J24" s="113"/>
      <c r="K24" s="113"/>
      <c r="L24" s="113"/>
    </row>
    <row r="25" spans="2:12" s="74" customFormat="1" ht="13.5" customHeight="1" x14ac:dyDescent="0.25">
      <c r="B25" s="73" t="str">
        <f t="shared" ref="B25:B34" si="3">B9</f>
        <v>Amdocs</v>
      </c>
      <c r="C25" s="17" t="e">
        <f t="shared" ref="C25:F35" si="4">C9/C$20</f>
        <v>#DIV/0!</v>
      </c>
      <c r="D25" s="17" t="e">
        <f t="shared" si="4"/>
        <v>#DIV/0!</v>
      </c>
      <c r="E25" s="17" t="e">
        <f t="shared" si="4"/>
        <v>#DIV/0!</v>
      </c>
      <c r="F25" s="17" t="e">
        <f t="shared" si="4"/>
        <v>#DIV/0!</v>
      </c>
      <c r="G25" s="17" t="e">
        <f t="shared" ref="G25:H25" si="5">G9/G$20</f>
        <v>#DIV/0!</v>
      </c>
      <c r="H25" s="17" t="e">
        <f t="shared" si="5"/>
        <v>#DIV/0!</v>
      </c>
      <c r="I25" s="157"/>
      <c r="J25" s="115"/>
      <c r="K25" s="115"/>
      <c r="L25" s="115"/>
    </row>
    <row r="26" spans="2:12" s="74" customFormat="1" ht="13.5" customHeight="1" x14ac:dyDescent="0.25">
      <c r="B26" s="73" t="str">
        <f t="shared" si="3"/>
        <v>Computaris</v>
      </c>
      <c r="C26" s="17" t="e">
        <f t="shared" si="4"/>
        <v>#DIV/0!</v>
      </c>
      <c r="D26" s="17" t="e">
        <f t="shared" si="4"/>
        <v>#DIV/0!</v>
      </c>
      <c r="E26" s="17" t="e">
        <f t="shared" si="4"/>
        <v>#DIV/0!</v>
      </c>
      <c r="F26" s="17" t="e">
        <f t="shared" si="4"/>
        <v>#DIV/0!</v>
      </c>
      <c r="G26" s="17" t="e">
        <f t="shared" ref="G26:H26" si="6">G10/G$20</f>
        <v>#DIV/0!</v>
      </c>
      <c r="H26" s="17" t="e">
        <f t="shared" si="6"/>
        <v>#DIV/0!</v>
      </c>
      <c r="I26" s="157"/>
      <c r="J26" s="115"/>
      <c r="K26" s="115"/>
      <c r="L26" s="115"/>
    </row>
    <row r="27" spans="2:12" s="74" customFormat="1" ht="13.5" customHeight="1" x14ac:dyDescent="0.25">
      <c r="B27" s="73" t="str">
        <f t="shared" si="3"/>
        <v>Enea</v>
      </c>
      <c r="C27" s="17" t="e">
        <f t="shared" si="4"/>
        <v>#DIV/0!</v>
      </c>
      <c r="D27" s="17" t="e">
        <f t="shared" si="4"/>
        <v>#DIV/0!</v>
      </c>
      <c r="E27" s="17" t="e">
        <f t="shared" si="4"/>
        <v>#DIV/0!</v>
      </c>
      <c r="F27" s="17" t="e">
        <f t="shared" si="4"/>
        <v>#DIV/0!</v>
      </c>
      <c r="G27" s="17" t="e">
        <f t="shared" ref="G27:H27" si="7">G11/G$20</f>
        <v>#DIV/0!</v>
      </c>
      <c r="H27" s="17" t="e">
        <f t="shared" si="7"/>
        <v>#DIV/0!</v>
      </c>
      <c r="I27" s="157"/>
      <c r="J27" s="115"/>
      <c r="K27" s="115"/>
      <c r="L27" s="115"/>
    </row>
    <row r="28" spans="2:12" s="74" customFormat="1" ht="13.5" customHeight="1" x14ac:dyDescent="0.25">
      <c r="B28" s="73" t="str">
        <f t="shared" si="3"/>
        <v>Ericsson</v>
      </c>
      <c r="C28" s="17" t="e">
        <f t="shared" si="4"/>
        <v>#DIV/0!</v>
      </c>
      <c r="D28" s="17" t="e">
        <f t="shared" si="4"/>
        <v>#DIV/0!</v>
      </c>
      <c r="E28" s="17" t="e">
        <f t="shared" si="4"/>
        <v>#DIV/0!</v>
      </c>
      <c r="F28" s="17" t="e">
        <f t="shared" si="4"/>
        <v>#DIV/0!</v>
      </c>
      <c r="G28" s="17" t="e">
        <f t="shared" ref="G28:H28" si="8">G12/G$20</f>
        <v>#DIV/0!</v>
      </c>
      <c r="H28" s="17" t="e">
        <f t="shared" si="8"/>
        <v>#DIV/0!</v>
      </c>
      <c r="I28" s="157"/>
      <c r="J28" s="115"/>
      <c r="K28" s="115"/>
      <c r="L28" s="115"/>
    </row>
    <row r="29" spans="2:12" s="74" customFormat="1" ht="13.5" customHeight="1" x14ac:dyDescent="0.25">
      <c r="B29" s="73" t="str">
        <f t="shared" si="3"/>
        <v>HPE</v>
      </c>
      <c r="C29" s="17" t="e">
        <f t="shared" si="4"/>
        <v>#DIV/0!</v>
      </c>
      <c r="D29" s="17" t="e">
        <f t="shared" si="4"/>
        <v>#DIV/0!</v>
      </c>
      <c r="E29" s="17" t="e">
        <f t="shared" si="4"/>
        <v>#DIV/0!</v>
      </c>
      <c r="F29" s="17" t="e">
        <f t="shared" si="4"/>
        <v>#DIV/0!</v>
      </c>
      <c r="G29" s="17" t="e">
        <f t="shared" ref="G29:H29" si="9">G13/G$20</f>
        <v>#DIV/0!</v>
      </c>
      <c r="H29" s="17" t="e">
        <f t="shared" si="9"/>
        <v>#DIV/0!</v>
      </c>
      <c r="I29" s="157"/>
      <c r="J29" s="115"/>
      <c r="K29" s="115"/>
      <c r="L29" s="115"/>
    </row>
    <row r="30" spans="2:12" s="74" customFormat="1" ht="13.5" customHeight="1" x14ac:dyDescent="0.25">
      <c r="B30" s="73" t="str">
        <f t="shared" si="3"/>
        <v>Huawei</v>
      </c>
      <c r="C30" s="17" t="e">
        <f t="shared" si="4"/>
        <v>#DIV/0!</v>
      </c>
      <c r="D30" s="17" t="e">
        <f t="shared" si="4"/>
        <v>#DIV/0!</v>
      </c>
      <c r="E30" s="17" t="e">
        <f t="shared" si="4"/>
        <v>#DIV/0!</v>
      </c>
      <c r="F30" s="17" t="e">
        <f t="shared" si="4"/>
        <v>#DIV/0!</v>
      </c>
      <c r="G30" s="17" t="e">
        <f t="shared" ref="G30:H30" si="10">G14/G$20</f>
        <v>#DIV/0!</v>
      </c>
      <c r="H30" s="17" t="e">
        <f t="shared" si="10"/>
        <v>#DIV/0!</v>
      </c>
      <c r="I30" s="157"/>
      <c r="J30" s="115"/>
      <c r="K30" s="115"/>
      <c r="L30" s="115"/>
    </row>
    <row r="31" spans="2:12" s="74" customFormat="1" ht="13.5" customHeight="1" x14ac:dyDescent="0.25">
      <c r="B31" s="73" t="str">
        <f t="shared" si="3"/>
        <v>IBM</v>
      </c>
      <c r="C31" s="17" t="e">
        <f t="shared" si="4"/>
        <v>#DIV/0!</v>
      </c>
      <c r="D31" s="17" t="e">
        <f t="shared" si="4"/>
        <v>#DIV/0!</v>
      </c>
      <c r="E31" s="17" t="e">
        <f t="shared" si="4"/>
        <v>#DIV/0!</v>
      </c>
      <c r="F31" s="17" t="e">
        <f t="shared" si="4"/>
        <v>#DIV/0!</v>
      </c>
      <c r="G31" s="17" t="e">
        <f t="shared" ref="G31:H31" si="11">G15/G$20</f>
        <v>#DIV/0!</v>
      </c>
      <c r="H31" s="17" t="e">
        <f t="shared" si="11"/>
        <v>#DIV/0!</v>
      </c>
      <c r="I31" s="157"/>
      <c r="J31" s="115"/>
      <c r="K31" s="115"/>
      <c r="L31" s="115"/>
    </row>
    <row r="32" spans="2:12" s="74" customFormat="1" ht="13.5" customHeight="1" x14ac:dyDescent="0.25">
      <c r="B32" s="73" t="str">
        <f t="shared" si="3"/>
        <v>Nokia</v>
      </c>
      <c r="C32" s="17" t="e">
        <f t="shared" si="4"/>
        <v>#DIV/0!</v>
      </c>
      <c r="D32" s="17" t="e">
        <f t="shared" si="4"/>
        <v>#DIV/0!</v>
      </c>
      <c r="E32" s="17" t="e">
        <f t="shared" si="4"/>
        <v>#DIV/0!</v>
      </c>
      <c r="F32" s="17" t="e">
        <f t="shared" si="4"/>
        <v>#DIV/0!</v>
      </c>
      <c r="G32" s="17" t="e">
        <f t="shared" ref="G32:H32" si="12">G16/G$20</f>
        <v>#DIV/0!</v>
      </c>
      <c r="H32" s="17" t="e">
        <f t="shared" si="12"/>
        <v>#DIV/0!</v>
      </c>
      <c r="I32" s="157"/>
      <c r="J32" s="115"/>
      <c r="K32" s="115"/>
      <c r="L32" s="115"/>
    </row>
    <row r="33" spans="2:12" s="74" customFormat="1" ht="13.5" customHeight="1" x14ac:dyDescent="0.25">
      <c r="B33" s="73" t="str">
        <f t="shared" si="3"/>
        <v>Oracle</v>
      </c>
      <c r="C33" s="17" t="e">
        <f t="shared" si="4"/>
        <v>#DIV/0!</v>
      </c>
      <c r="D33" s="17" t="e">
        <f t="shared" si="4"/>
        <v>#DIV/0!</v>
      </c>
      <c r="E33" s="17" t="e">
        <f t="shared" si="4"/>
        <v>#DIV/0!</v>
      </c>
      <c r="F33" s="17" t="e">
        <f t="shared" si="4"/>
        <v>#DIV/0!</v>
      </c>
      <c r="G33" s="17" t="e">
        <f t="shared" ref="G33:H33" si="13">G17/G$20</f>
        <v>#DIV/0!</v>
      </c>
      <c r="H33" s="17" t="e">
        <f t="shared" si="13"/>
        <v>#DIV/0!</v>
      </c>
      <c r="I33" s="157"/>
      <c r="J33" s="115"/>
      <c r="K33" s="115"/>
      <c r="L33" s="115"/>
    </row>
    <row r="34" spans="2:12" s="74" customFormat="1" ht="13.5" customHeight="1" x14ac:dyDescent="0.25">
      <c r="B34" s="73" t="str">
        <f t="shared" si="3"/>
        <v>ZTE</v>
      </c>
      <c r="C34" s="17" t="e">
        <f t="shared" si="4"/>
        <v>#DIV/0!</v>
      </c>
      <c r="D34" s="17" t="e">
        <f t="shared" si="4"/>
        <v>#DIV/0!</v>
      </c>
      <c r="E34" s="17" t="e">
        <f t="shared" si="4"/>
        <v>#DIV/0!</v>
      </c>
      <c r="F34" s="17" t="e">
        <f t="shared" si="4"/>
        <v>#DIV/0!</v>
      </c>
      <c r="G34" s="17" t="e">
        <f t="shared" ref="G34:H35" si="14">G18/G$20</f>
        <v>#DIV/0!</v>
      </c>
      <c r="H34" s="17" t="e">
        <f t="shared" si="14"/>
        <v>#DIV/0!</v>
      </c>
      <c r="I34" s="157"/>
      <c r="J34" s="115"/>
      <c r="K34" s="115"/>
      <c r="L34" s="115"/>
    </row>
    <row r="35" spans="2:12" s="74" customFormat="1" ht="13.5" customHeight="1" x14ac:dyDescent="0.25">
      <c r="B35" s="73" t="s">
        <v>99</v>
      </c>
      <c r="C35" s="17" t="e">
        <f t="shared" si="4"/>
        <v>#DIV/0!</v>
      </c>
      <c r="D35" s="17" t="e">
        <f t="shared" si="4"/>
        <v>#DIV/0!</v>
      </c>
      <c r="E35" s="17" t="e">
        <f t="shared" si="4"/>
        <v>#DIV/0!</v>
      </c>
      <c r="F35" s="17" t="e">
        <f t="shared" si="4"/>
        <v>#DIV/0!</v>
      </c>
      <c r="G35" s="17" t="e">
        <f t="shared" si="14"/>
        <v>#DIV/0!</v>
      </c>
      <c r="H35" s="17" t="e">
        <f t="shared" si="14"/>
        <v>#DIV/0!</v>
      </c>
      <c r="I35" s="157"/>
      <c r="J35" s="115"/>
      <c r="K35" s="115"/>
      <c r="L35" s="115"/>
    </row>
    <row r="36" spans="2:12" s="74" customFormat="1" ht="13.5" customHeight="1" x14ac:dyDescent="0.25">
      <c r="B36" s="73" t="s">
        <v>74</v>
      </c>
      <c r="C36" s="80" t="e">
        <f>SUM(C25:C35)</f>
        <v>#DIV/0!</v>
      </c>
      <c r="D36" s="80" t="e">
        <f t="shared" ref="D36:H36" si="15">SUM(D25:D35)</f>
        <v>#DIV/0!</v>
      </c>
      <c r="E36" s="80" t="e">
        <f t="shared" si="15"/>
        <v>#DIV/0!</v>
      </c>
      <c r="F36" s="80" t="e">
        <f t="shared" si="15"/>
        <v>#DIV/0!</v>
      </c>
      <c r="G36" s="80" t="e">
        <f t="shared" si="15"/>
        <v>#DIV/0!</v>
      </c>
      <c r="H36" s="80" t="e">
        <f t="shared" si="15"/>
        <v>#DIV/0!</v>
      </c>
      <c r="I36" s="158"/>
      <c r="J36" s="153"/>
      <c r="K36" s="153"/>
      <c r="L36" s="15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AF1AA-74AC-4D04-AE7B-C748153748A0}">
  <sheetPr>
    <tabColor rgb="FFCCFFCC"/>
  </sheetPr>
  <dimension ref="B2:O41"/>
  <sheetViews>
    <sheetView showGridLines="0" zoomScaleNormal="100" zoomScalePageLayoutView="70" workbookViewId="0"/>
  </sheetViews>
  <sheetFormatPr defaultColWidth="8.6640625" defaultRowHeight="13.2" x14ac:dyDescent="0.25"/>
  <cols>
    <col min="1" max="1" width="4.44140625" style="1" customWidth="1"/>
    <col min="2" max="2" width="25" style="1" customWidth="1"/>
    <col min="3" max="15" width="11.6640625" style="1" customWidth="1"/>
    <col min="16" max="16384" width="8.6640625" style="1"/>
  </cols>
  <sheetData>
    <row r="2" spans="2:15" ht="17.399999999999999" x14ac:dyDescent="0.3">
      <c r="B2" s="37" t="str">
        <f>Introduction!B2</f>
        <v>LightCounting 5G Core Service-based Architecture (SBA) Market Size &amp; Forecast</v>
      </c>
      <c r="C2" s="37"/>
      <c r="D2" s="37"/>
      <c r="E2" s="37"/>
    </row>
    <row r="3" spans="2:15" ht="17.399999999999999" x14ac:dyDescent="0.3">
      <c r="B3" s="166" t="str">
        <f>Introduction!B3</f>
        <v>July 2022 - Sample template for illustrative purposes only</v>
      </c>
      <c r="C3" s="36"/>
      <c r="D3" s="36"/>
      <c r="E3" s="36"/>
    </row>
    <row r="4" spans="2:15" ht="15" x14ac:dyDescent="0.25">
      <c r="B4" s="36"/>
      <c r="C4" s="36"/>
      <c r="D4" s="36"/>
      <c r="E4" s="36"/>
    </row>
    <row r="5" spans="2:15" ht="15.6" x14ac:dyDescent="0.3">
      <c r="B5" s="62" t="s">
        <v>170</v>
      </c>
      <c r="C5" s="35"/>
      <c r="D5" s="35"/>
      <c r="E5" s="35"/>
      <c r="F5" s="34"/>
    </row>
    <row r="7" spans="2:15" ht="13.5" customHeight="1" x14ac:dyDescent="0.25">
      <c r="B7" s="21" t="s">
        <v>178</v>
      </c>
      <c r="C7" s="21"/>
      <c r="D7" s="21"/>
      <c r="E7" s="21"/>
      <c r="O7" s="33" t="s">
        <v>81</v>
      </c>
    </row>
    <row r="8" spans="2:15" ht="13.5" customHeight="1" x14ac:dyDescent="0.25">
      <c r="B8" s="15" t="s">
        <v>79</v>
      </c>
      <c r="C8" s="19">
        <v>2016</v>
      </c>
      <c r="D8" s="19">
        <v>2017</v>
      </c>
      <c r="E8" s="19">
        <v>2018</v>
      </c>
      <c r="F8" s="19">
        <v>2019</v>
      </c>
      <c r="G8" s="19">
        <v>2020</v>
      </c>
      <c r="H8" s="19">
        <v>2021</v>
      </c>
      <c r="I8" s="19">
        <v>2022</v>
      </c>
      <c r="J8" s="19">
        <v>2023</v>
      </c>
      <c r="K8" s="19">
        <v>2024</v>
      </c>
      <c r="L8" s="19">
        <v>2025</v>
      </c>
      <c r="M8" s="19">
        <v>2026</v>
      </c>
      <c r="N8" s="19">
        <v>2027</v>
      </c>
      <c r="O8" s="63" t="s">
        <v>184</v>
      </c>
    </row>
    <row r="9" spans="2:15" ht="13.5" customHeight="1" x14ac:dyDescent="0.25">
      <c r="B9" s="13" t="s">
        <v>78</v>
      </c>
      <c r="C9" s="28"/>
      <c r="D9" s="28"/>
      <c r="E9" s="28"/>
      <c r="F9" s="28"/>
      <c r="G9" s="28"/>
      <c r="H9" s="28"/>
      <c r="I9" s="28"/>
      <c r="J9" s="28"/>
      <c r="K9" s="28"/>
      <c r="L9" s="28"/>
      <c r="M9" s="28"/>
      <c r="N9" s="28"/>
      <c r="O9" s="32" t="e">
        <f>(N9/H9)^(1/5)-1</f>
        <v>#DIV/0!</v>
      </c>
    </row>
    <row r="10" spans="2:15" ht="13.5" customHeight="1" x14ac:dyDescent="0.25">
      <c r="B10" s="25" t="s">
        <v>80</v>
      </c>
      <c r="C10" s="25"/>
      <c r="D10" s="17"/>
      <c r="E10" s="31"/>
      <c r="F10" s="17"/>
      <c r="G10" s="17"/>
      <c r="H10" s="17"/>
      <c r="I10" s="17"/>
      <c r="J10" s="17"/>
      <c r="K10" s="24"/>
      <c r="L10" s="24"/>
      <c r="M10" s="24"/>
      <c r="N10" s="24"/>
      <c r="O10" s="30"/>
    </row>
    <row r="11" spans="2:15" ht="13.5" customHeight="1" x14ac:dyDescent="0.25">
      <c r="B11" s="13" t="s">
        <v>77</v>
      </c>
      <c r="C11" s="28"/>
      <c r="D11" s="28"/>
      <c r="E11" s="28"/>
      <c r="F11" s="28"/>
      <c r="G11" s="28"/>
      <c r="H11" s="28"/>
      <c r="I11" s="28"/>
      <c r="J11" s="28"/>
      <c r="K11" s="28"/>
      <c r="L11" s="28"/>
      <c r="M11" s="28"/>
      <c r="N11" s="27"/>
      <c r="O11" s="26" t="e">
        <f>(N11/H11)^(1/5)-1</f>
        <v>#DIV/0!</v>
      </c>
    </row>
    <row r="12" spans="2:15" ht="13.5" customHeight="1" x14ac:dyDescent="0.25">
      <c r="B12" s="25" t="s">
        <v>80</v>
      </c>
      <c r="C12" s="25"/>
      <c r="D12" s="17"/>
      <c r="E12" s="17"/>
      <c r="F12" s="17"/>
      <c r="G12" s="17"/>
      <c r="H12" s="17"/>
      <c r="I12" s="17"/>
      <c r="J12" s="17"/>
      <c r="K12" s="24"/>
      <c r="L12" s="24"/>
      <c r="M12" s="24"/>
      <c r="N12" s="24"/>
      <c r="O12" s="30"/>
    </row>
    <row r="13" spans="2:15" ht="13.5" customHeight="1" x14ac:dyDescent="0.25">
      <c r="B13" s="13" t="s">
        <v>76</v>
      </c>
      <c r="C13" s="28"/>
      <c r="D13" s="28"/>
      <c r="E13" s="28"/>
      <c r="F13" s="28"/>
      <c r="G13" s="28"/>
      <c r="H13" s="28"/>
      <c r="I13" s="28"/>
      <c r="J13" s="28"/>
      <c r="K13" s="28"/>
      <c r="L13" s="28"/>
      <c r="M13" s="28"/>
      <c r="N13" s="27"/>
      <c r="O13" s="26" t="e">
        <f>(N13/H13)^(1/5)-1</f>
        <v>#DIV/0!</v>
      </c>
    </row>
    <row r="14" spans="2:15" ht="13.5" customHeight="1" x14ac:dyDescent="0.25">
      <c r="B14" s="25" t="s">
        <v>80</v>
      </c>
      <c r="C14" s="25"/>
      <c r="D14" s="17"/>
      <c r="E14" s="17"/>
      <c r="F14" s="17"/>
      <c r="G14" s="17"/>
      <c r="H14" s="17"/>
      <c r="I14" s="17"/>
      <c r="J14" s="17"/>
      <c r="K14" s="24"/>
      <c r="L14" s="24"/>
      <c r="M14" s="24"/>
      <c r="N14" s="24"/>
      <c r="O14" s="30"/>
    </row>
    <row r="15" spans="2:15" ht="13.5" customHeight="1" x14ac:dyDescent="0.25">
      <c r="B15" s="13" t="s">
        <v>75</v>
      </c>
      <c r="C15" s="28"/>
      <c r="D15" s="28"/>
      <c r="E15" s="28"/>
      <c r="F15" s="28"/>
      <c r="G15" s="28"/>
      <c r="H15" s="28"/>
      <c r="I15" s="28"/>
      <c r="J15" s="28"/>
      <c r="K15" s="28"/>
      <c r="L15" s="28"/>
      <c r="M15" s="28"/>
      <c r="N15" s="27"/>
      <c r="O15" s="26" t="e">
        <f>(N15/H15)^(1/5)-1</f>
        <v>#DIV/0!</v>
      </c>
    </row>
    <row r="16" spans="2:15" ht="13.5" customHeight="1" x14ac:dyDescent="0.25">
      <c r="B16" s="25" t="s">
        <v>80</v>
      </c>
      <c r="C16" s="25"/>
      <c r="D16" s="17"/>
      <c r="E16" s="17"/>
      <c r="F16" s="17"/>
      <c r="G16" s="17"/>
      <c r="H16" s="17"/>
      <c r="I16" s="17"/>
      <c r="J16" s="17"/>
      <c r="K16" s="24"/>
      <c r="L16" s="24"/>
      <c r="M16" s="24"/>
      <c r="N16" s="24"/>
      <c r="O16" s="30"/>
    </row>
    <row r="17" spans="2:15" ht="13.5" customHeight="1" x14ac:dyDescent="0.25">
      <c r="B17" s="13" t="s">
        <v>74</v>
      </c>
      <c r="C17" s="28">
        <f t="shared" ref="C17:L17" si="0">C9+C11+C13+C15</f>
        <v>0</v>
      </c>
      <c r="D17" s="28">
        <f t="shared" si="0"/>
        <v>0</v>
      </c>
      <c r="E17" s="28">
        <f t="shared" si="0"/>
        <v>0</v>
      </c>
      <c r="F17" s="29">
        <f t="shared" si="0"/>
        <v>0</v>
      </c>
      <c r="G17" s="28">
        <f t="shared" si="0"/>
        <v>0</v>
      </c>
      <c r="H17" s="28">
        <f t="shared" si="0"/>
        <v>0</v>
      </c>
      <c r="I17" s="28">
        <f t="shared" si="0"/>
        <v>0</v>
      </c>
      <c r="J17" s="28">
        <f t="shared" si="0"/>
        <v>0</v>
      </c>
      <c r="K17" s="27">
        <f t="shared" si="0"/>
        <v>0</v>
      </c>
      <c r="L17" s="27">
        <f t="shared" si="0"/>
        <v>0</v>
      </c>
      <c r="M17" s="27">
        <f t="shared" ref="M17:N17" si="1">M9+M11+M13+M15</f>
        <v>0</v>
      </c>
      <c r="N17" s="27">
        <f t="shared" si="1"/>
        <v>0</v>
      </c>
      <c r="O17" s="26" t="e">
        <f>(N17/H17)^(1/5)-1</f>
        <v>#DIV/0!</v>
      </c>
    </row>
    <row r="18" spans="2:15" ht="13.5" customHeight="1" x14ac:dyDescent="0.25">
      <c r="B18" s="25" t="s">
        <v>80</v>
      </c>
      <c r="C18" s="25"/>
      <c r="D18" s="17"/>
      <c r="E18" s="17"/>
      <c r="F18" s="17"/>
      <c r="G18" s="17"/>
      <c r="H18" s="17" t="e">
        <f t="shared" ref="H18:N18" si="2">(H17-G17)/G17</f>
        <v>#DIV/0!</v>
      </c>
      <c r="I18" s="17" t="e">
        <f t="shared" si="2"/>
        <v>#DIV/0!</v>
      </c>
      <c r="J18" s="17" t="e">
        <f t="shared" si="2"/>
        <v>#DIV/0!</v>
      </c>
      <c r="K18" s="24" t="e">
        <f t="shared" si="2"/>
        <v>#DIV/0!</v>
      </c>
      <c r="L18" s="24" t="e">
        <f t="shared" si="2"/>
        <v>#DIV/0!</v>
      </c>
      <c r="M18" s="24" t="e">
        <f t="shared" si="2"/>
        <v>#DIV/0!</v>
      </c>
      <c r="N18" s="24" t="e">
        <f t="shared" si="2"/>
        <v>#DIV/0!</v>
      </c>
      <c r="O18" s="23"/>
    </row>
    <row r="19" spans="2:15" ht="13.5" customHeight="1" x14ac:dyDescent="0.25">
      <c r="B19" s="100"/>
      <c r="C19" s="100"/>
      <c r="D19" s="55"/>
      <c r="E19" s="55"/>
      <c r="F19" s="55"/>
      <c r="G19" s="55"/>
      <c r="H19" s="55"/>
      <c r="I19" s="55"/>
      <c r="J19" s="55"/>
      <c r="K19" s="55"/>
      <c r="L19" s="55"/>
      <c r="M19" s="55"/>
      <c r="N19" s="55"/>
      <c r="O19" s="117"/>
    </row>
    <row r="20" spans="2:15" ht="13.5" customHeight="1" x14ac:dyDescent="0.25">
      <c r="B20" s="21" t="s">
        <v>171</v>
      </c>
      <c r="C20" s="21"/>
      <c r="D20" s="21"/>
      <c r="E20" s="21"/>
      <c r="O20" s="20"/>
    </row>
    <row r="21" spans="2:15" ht="13.5" customHeight="1" x14ac:dyDescent="0.3">
      <c r="B21" s="15" t="s">
        <v>79</v>
      </c>
      <c r="C21" s="19">
        <v>2016</v>
      </c>
      <c r="D21" s="19">
        <v>2017</v>
      </c>
      <c r="E21" s="19">
        <v>2018</v>
      </c>
      <c r="F21" s="19">
        <v>2019</v>
      </c>
      <c r="G21" s="19">
        <v>2020</v>
      </c>
      <c r="H21" s="19">
        <v>2021</v>
      </c>
      <c r="I21" s="19">
        <v>2022</v>
      </c>
      <c r="J21" s="19">
        <v>2023</v>
      </c>
      <c r="K21" s="19">
        <v>2024</v>
      </c>
      <c r="L21" s="19">
        <v>2025</v>
      </c>
      <c r="M21" s="19">
        <v>2026</v>
      </c>
      <c r="N21" s="19">
        <v>2027</v>
      </c>
      <c r="O21" s="18"/>
    </row>
    <row r="22" spans="2:15" ht="13.5" customHeight="1" x14ac:dyDescent="0.25">
      <c r="B22" s="13" t="s">
        <v>78</v>
      </c>
      <c r="C22" s="17"/>
      <c r="D22" s="17"/>
      <c r="E22" s="17"/>
      <c r="F22" s="17"/>
      <c r="G22" s="17"/>
      <c r="H22" s="17"/>
      <c r="I22" s="17"/>
      <c r="J22" s="17"/>
      <c r="K22" s="17"/>
      <c r="L22" s="17"/>
      <c r="M22" s="17"/>
      <c r="N22" s="17"/>
      <c r="O22" s="16"/>
    </row>
    <row r="23" spans="2:15" ht="13.5" customHeight="1" x14ac:dyDescent="0.25">
      <c r="B23" s="13" t="s">
        <v>77</v>
      </c>
      <c r="C23" s="17"/>
      <c r="D23" s="17"/>
      <c r="E23" s="17"/>
      <c r="F23" s="17"/>
      <c r="G23" s="17"/>
      <c r="H23" s="17"/>
      <c r="I23" s="17"/>
      <c r="J23" s="17"/>
      <c r="K23" s="17"/>
      <c r="L23" s="17"/>
      <c r="M23" s="17"/>
      <c r="N23" s="17"/>
      <c r="O23" s="16"/>
    </row>
    <row r="24" spans="2:15" ht="13.5" customHeight="1" x14ac:dyDescent="0.25">
      <c r="B24" s="13" t="s">
        <v>76</v>
      </c>
      <c r="C24" s="17"/>
      <c r="D24" s="17"/>
      <c r="E24" s="17"/>
      <c r="F24" s="17"/>
      <c r="G24" s="17"/>
      <c r="H24" s="17"/>
      <c r="I24" s="17"/>
      <c r="J24" s="17"/>
      <c r="K24" s="17"/>
      <c r="L24" s="17"/>
      <c r="M24" s="17"/>
      <c r="N24" s="17"/>
      <c r="O24" s="16"/>
    </row>
    <row r="25" spans="2:15" ht="13.5" customHeight="1" x14ac:dyDescent="0.25">
      <c r="B25" s="13" t="s">
        <v>75</v>
      </c>
      <c r="C25" s="17"/>
      <c r="D25" s="17"/>
      <c r="E25" s="17"/>
      <c r="F25" s="17"/>
      <c r="G25" s="17"/>
      <c r="H25" s="17"/>
      <c r="I25" s="17"/>
      <c r="J25" s="17"/>
      <c r="K25" s="17"/>
      <c r="L25" s="17"/>
      <c r="M25" s="17"/>
      <c r="N25" s="17"/>
      <c r="O25" s="16"/>
    </row>
    <row r="26" spans="2:15" ht="13.5" customHeight="1" x14ac:dyDescent="0.25">
      <c r="B26" s="14"/>
      <c r="C26" s="55"/>
      <c r="D26" s="55"/>
      <c r="E26" s="55"/>
      <c r="F26" s="55"/>
      <c r="G26" s="55"/>
      <c r="H26" s="55"/>
      <c r="I26" s="55"/>
      <c r="J26" s="55"/>
      <c r="K26" s="55"/>
      <c r="L26" s="55"/>
      <c r="M26" s="55"/>
      <c r="N26" s="55"/>
      <c r="O26" s="16"/>
    </row>
    <row r="27" spans="2:15" ht="13.5" customHeight="1" x14ac:dyDescent="0.25">
      <c r="B27" s="21" t="s">
        <v>82</v>
      </c>
      <c r="C27" s="21"/>
      <c r="D27" s="21"/>
      <c r="E27" s="21"/>
      <c r="O27" s="33" t="s">
        <v>81</v>
      </c>
    </row>
    <row r="28" spans="2:15" ht="13.5" customHeight="1" x14ac:dyDescent="0.25">
      <c r="B28" s="15" t="s">
        <v>79</v>
      </c>
      <c r="C28" s="19">
        <v>2016</v>
      </c>
      <c r="D28" s="19">
        <v>2017</v>
      </c>
      <c r="E28" s="19">
        <v>2018</v>
      </c>
      <c r="F28" s="19">
        <v>2019</v>
      </c>
      <c r="G28" s="19">
        <v>2020</v>
      </c>
      <c r="H28" s="19">
        <v>2021</v>
      </c>
      <c r="I28" s="19">
        <v>2022</v>
      </c>
      <c r="J28" s="19">
        <v>2023</v>
      </c>
      <c r="K28" s="19">
        <v>2024</v>
      </c>
      <c r="L28" s="19">
        <v>2025</v>
      </c>
      <c r="M28" s="19">
        <v>2026</v>
      </c>
      <c r="N28" s="19">
        <v>2027</v>
      </c>
      <c r="O28" s="63" t="s">
        <v>184</v>
      </c>
    </row>
    <row r="29" spans="2:15" ht="13.5" customHeight="1" x14ac:dyDescent="0.25">
      <c r="B29" s="13" t="s">
        <v>78</v>
      </c>
      <c r="C29" s="28"/>
      <c r="D29" s="28"/>
      <c r="E29" s="28"/>
      <c r="F29" s="28"/>
      <c r="G29" s="28"/>
      <c r="H29" s="28"/>
      <c r="I29" s="28"/>
      <c r="J29" s="28"/>
      <c r="K29" s="27"/>
      <c r="L29" s="27"/>
      <c r="M29" s="27"/>
      <c r="N29" s="27"/>
      <c r="O29" s="32" t="e">
        <f>(N29/H29)^(1/5)-1</f>
        <v>#DIV/0!</v>
      </c>
    </row>
    <row r="30" spans="2:15" ht="13.5" customHeight="1" x14ac:dyDescent="0.25">
      <c r="B30" s="25" t="s">
        <v>80</v>
      </c>
      <c r="C30" s="25"/>
      <c r="D30" s="17"/>
      <c r="E30" s="31"/>
      <c r="F30" s="17"/>
      <c r="G30" s="17"/>
      <c r="H30" s="17"/>
      <c r="I30" s="17"/>
      <c r="J30" s="17"/>
      <c r="K30" s="24"/>
      <c r="L30" s="24"/>
      <c r="M30" s="24"/>
      <c r="N30" s="24"/>
      <c r="O30" s="30"/>
    </row>
    <row r="31" spans="2:15" ht="13.5" customHeight="1" x14ac:dyDescent="0.25">
      <c r="B31" s="13" t="s">
        <v>77</v>
      </c>
      <c r="C31" s="28"/>
      <c r="D31" s="28"/>
      <c r="E31" s="28"/>
      <c r="F31" s="28"/>
      <c r="G31" s="28"/>
      <c r="H31" s="28"/>
      <c r="I31" s="28"/>
      <c r="J31" s="28"/>
      <c r="K31" s="27"/>
      <c r="L31" s="27"/>
      <c r="M31" s="27"/>
      <c r="N31" s="27"/>
      <c r="O31" s="26" t="e">
        <f>(N31/H31)^(1/5)-1</f>
        <v>#DIV/0!</v>
      </c>
    </row>
    <row r="32" spans="2:15" ht="13.5" customHeight="1" x14ac:dyDescent="0.25">
      <c r="B32" s="25" t="s">
        <v>80</v>
      </c>
      <c r="C32" s="25"/>
      <c r="D32" s="17"/>
      <c r="E32" s="17"/>
      <c r="F32" s="17"/>
      <c r="G32" s="17"/>
      <c r="H32" s="17"/>
      <c r="I32" s="17"/>
      <c r="J32" s="17"/>
      <c r="K32" s="24"/>
      <c r="L32" s="24"/>
      <c r="M32" s="24"/>
      <c r="N32" s="24"/>
      <c r="O32" s="30"/>
    </row>
    <row r="33" spans="2:15" ht="13.5" customHeight="1" x14ac:dyDescent="0.25">
      <c r="B33" s="13" t="s">
        <v>76</v>
      </c>
      <c r="C33" s="28"/>
      <c r="D33" s="28"/>
      <c r="E33" s="28"/>
      <c r="F33" s="28"/>
      <c r="G33" s="28"/>
      <c r="H33" s="28"/>
      <c r="I33" s="28"/>
      <c r="J33" s="28"/>
      <c r="K33" s="27"/>
      <c r="L33" s="27"/>
      <c r="M33" s="27"/>
      <c r="N33" s="27"/>
      <c r="O33" s="26" t="e">
        <f>(N33/H33)^(1/5)-1</f>
        <v>#DIV/0!</v>
      </c>
    </row>
    <row r="34" spans="2:15" ht="13.5" customHeight="1" x14ac:dyDescent="0.25">
      <c r="B34" s="25" t="s">
        <v>80</v>
      </c>
      <c r="C34" s="25"/>
      <c r="D34" s="17"/>
      <c r="E34" s="17"/>
      <c r="F34" s="17"/>
      <c r="G34" s="17"/>
      <c r="H34" s="17"/>
      <c r="I34" s="17"/>
      <c r="J34" s="17"/>
      <c r="K34" s="24"/>
      <c r="L34" s="24"/>
      <c r="M34" s="24"/>
      <c r="N34" s="24"/>
      <c r="O34" s="30"/>
    </row>
    <row r="35" spans="2:15" ht="13.5" customHeight="1" x14ac:dyDescent="0.25">
      <c r="B35" s="13" t="s">
        <v>75</v>
      </c>
      <c r="C35" s="28"/>
      <c r="D35" s="28"/>
      <c r="E35" s="28"/>
      <c r="F35" s="28"/>
      <c r="G35" s="28"/>
      <c r="H35" s="28"/>
      <c r="I35" s="28"/>
      <c r="J35" s="28"/>
      <c r="K35" s="27"/>
      <c r="L35" s="27"/>
      <c r="M35" s="27"/>
      <c r="N35" s="27"/>
      <c r="O35" s="26" t="e">
        <f>(N35/H35)^(1/5)-1</f>
        <v>#DIV/0!</v>
      </c>
    </row>
    <row r="36" spans="2:15" ht="13.5" customHeight="1" x14ac:dyDescent="0.25">
      <c r="B36" s="25" t="s">
        <v>80</v>
      </c>
      <c r="C36" s="25"/>
      <c r="D36" s="17"/>
      <c r="E36" s="17"/>
      <c r="F36" s="17"/>
      <c r="G36" s="17"/>
      <c r="H36" s="17"/>
      <c r="I36" s="17"/>
      <c r="J36" s="17"/>
      <c r="K36" s="24"/>
      <c r="L36" s="24"/>
      <c r="M36" s="24"/>
      <c r="N36" s="24"/>
      <c r="O36" s="30"/>
    </row>
    <row r="37" spans="2:15" ht="13.5" customHeight="1" x14ac:dyDescent="0.25">
      <c r="B37" s="13" t="s">
        <v>74</v>
      </c>
      <c r="C37" s="28">
        <f t="shared" ref="C37:L37" si="3">C29+C31+C33+C35</f>
        <v>0</v>
      </c>
      <c r="D37" s="28">
        <f t="shared" si="3"/>
        <v>0</v>
      </c>
      <c r="E37" s="28">
        <f t="shared" si="3"/>
        <v>0</v>
      </c>
      <c r="F37" s="28">
        <f t="shared" si="3"/>
        <v>0</v>
      </c>
      <c r="G37" s="28">
        <f t="shared" si="3"/>
        <v>0</v>
      </c>
      <c r="H37" s="28">
        <f t="shared" si="3"/>
        <v>0</v>
      </c>
      <c r="I37" s="28">
        <f t="shared" si="3"/>
        <v>0</v>
      </c>
      <c r="J37" s="28">
        <f t="shared" si="3"/>
        <v>0</v>
      </c>
      <c r="K37" s="27">
        <f t="shared" si="3"/>
        <v>0</v>
      </c>
      <c r="L37" s="27">
        <f t="shared" si="3"/>
        <v>0</v>
      </c>
      <c r="M37" s="27">
        <f t="shared" ref="M37:N37" si="4">M29+M31+M33+M35</f>
        <v>0</v>
      </c>
      <c r="N37" s="27">
        <f t="shared" si="4"/>
        <v>0</v>
      </c>
      <c r="O37" s="26" t="e">
        <f>(N37/H37)^(1/5)-1</f>
        <v>#DIV/0!</v>
      </c>
    </row>
    <row r="38" spans="2:15" ht="13.5" customHeight="1" x14ac:dyDescent="0.25">
      <c r="B38" s="25" t="s">
        <v>80</v>
      </c>
      <c r="C38" s="25"/>
      <c r="D38" s="17" t="e">
        <f t="shared" ref="D38:N38" si="5">(D37-C37)/C37</f>
        <v>#DIV/0!</v>
      </c>
      <c r="E38" s="17" t="e">
        <f t="shared" si="5"/>
        <v>#DIV/0!</v>
      </c>
      <c r="F38" s="17" t="e">
        <f t="shared" si="5"/>
        <v>#DIV/0!</v>
      </c>
      <c r="G38" s="17" t="e">
        <f t="shared" si="5"/>
        <v>#DIV/0!</v>
      </c>
      <c r="H38" s="17" t="e">
        <f t="shared" si="5"/>
        <v>#DIV/0!</v>
      </c>
      <c r="I38" s="17" t="e">
        <f t="shared" si="5"/>
        <v>#DIV/0!</v>
      </c>
      <c r="J38" s="17" t="e">
        <f t="shared" si="5"/>
        <v>#DIV/0!</v>
      </c>
      <c r="K38" s="24" t="e">
        <f t="shared" si="5"/>
        <v>#DIV/0!</v>
      </c>
      <c r="L38" s="24" t="e">
        <f t="shared" si="5"/>
        <v>#DIV/0!</v>
      </c>
      <c r="M38" s="24" t="e">
        <f t="shared" si="5"/>
        <v>#DIV/0!</v>
      </c>
      <c r="N38" s="24" t="e">
        <f t="shared" si="5"/>
        <v>#DIV/0!</v>
      </c>
      <c r="O38" s="23"/>
    </row>
    <row r="39" spans="2:15" ht="13.5" customHeight="1" x14ac:dyDescent="0.25">
      <c r="B39" s="22"/>
      <c r="C39" s="22"/>
      <c r="D39" s="22"/>
      <c r="E39" s="22"/>
    </row>
    <row r="40" spans="2:15" ht="13.5" customHeight="1" x14ac:dyDescent="0.25"/>
    <row r="41" spans="2:15" x14ac:dyDescent="0.25">
      <c r="B41" s="22"/>
      <c r="C41" s="22"/>
      <c r="D41" s="22"/>
      <c r="E41" s="2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Definitions</vt:lpstr>
      <vt:lpstr>Methodology</vt:lpstr>
      <vt:lpstr>Vendor Ecosystem</vt:lpstr>
      <vt:lpstr>Summary</vt:lpstr>
      <vt:lpstr>5G Core (5GC)</vt:lpstr>
      <vt:lpstr>SBA Data Management</vt:lpstr>
      <vt:lpstr>SDM Market Shares</vt:lpstr>
      <vt:lpstr>SBA Policy &amp; Charging</vt:lpstr>
      <vt:lpstr>PCRF Market Shares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Teral</dc:creator>
  <cp:lastModifiedBy>Stelyana Baleva</cp:lastModifiedBy>
  <dcterms:created xsi:type="dcterms:W3CDTF">2020-06-29T22:05:39Z</dcterms:created>
  <dcterms:modified xsi:type="dcterms:W3CDTF">2022-07-26T00:33:34Z</dcterms:modified>
</cp:coreProperties>
</file>