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telyana Baleva\Dropbox\LC Reports\Stéphane’s files\Japan Update\"/>
    </mc:Choice>
  </mc:AlternateContent>
  <xr:revisionPtr revIDLastSave="0" documentId="13_ncr:1_{E167AE44-B98C-4F51-8B24-AD0EC0C38D7B}" xr6:coauthVersionLast="46" xr6:coauthVersionMax="46" xr10:uidLastSave="{00000000-0000-0000-0000-000000000000}"/>
  <bookViews>
    <workbookView xWindow="1536" yWindow="1536" windowWidth="25500" windowHeight="13320" tabRatio="918" xr2:uid="{E5E0C635-0E51-412E-BFCC-9FF070AD9141}"/>
  </bookViews>
  <sheets>
    <sheet name="Introduction" sheetId="2" r:id="rId1"/>
    <sheet name="Methodology" sheetId="3" r:id="rId2"/>
    <sheet name="Definitions" sheetId="4" r:id="rId3"/>
    <sheet name="Subscribers" sheetId="7" r:id="rId4"/>
    <sheet name="Capex" sheetId="14" r:id="rId5"/>
    <sheet name="Base Stations" sheetId="6" r:id="rId6"/>
    <sheet name="RAN" sheetId="9" r:id="rId7"/>
    <sheet name="RAN Market Shares" sheetId="11" r:id="rId8"/>
    <sheet name="Rakuten Mobile" sheetId="1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s>
  <definedNames>
    <definedName name="\a">#REF!</definedName>
    <definedName name="\AA">#N/A</definedName>
    <definedName name="\AB">#N/A</definedName>
    <definedName name="\b">[1]負債全店!#REF!</definedName>
    <definedName name="\c">[1]AVLBTOTL!#REF!</definedName>
    <definedName name="\d">[2]総括!#REF!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[2]総括!#REF!</definedName>
    <definedName name="\l">#REF!</definedName>
    <definedName name="\m">#REF!</definedName>
    <definedName name="\n">#N/A</definedName>
    <definedName name="\o">[3]単価算定表!#REF!</definedName>
    <definedName name="\p">#N/A</definedName>
    <definedName name="\P1">[4]CURRBLN!$A$21:$M$77</definedName>
    <definedName name="\P2">[4]CURRBLN!$A$101:$M$157</definedName>
    <definedName name="\q">[2]利益海外!#REF!</definedName>
    <definedName name="\r">[5]SOKATSU!#REF!</definedName>
    <definedName name="\s">[5]SOKATSU!#REF!</definedName>
    <definedName name="\t">[5]SOKATSU!#REF!</definedName>
    <definedName name="\u">[5]SOKATSU!#REF!</definedName>
    <definedName name="\v">[5]SOKATSU!#REF!</definedName>
    <definedName name="\w">#N/A</definedName>
    <definedName name="\x">[5]SOKATSU!#REF!</definedName>
    <definedName name="\y">[6]通知書!#REF!</definedName>
    <definedName name="\z">#REF!</definedName>
    <definedName name="_?___D__BRANCH_">#REF!</definedName>
    <definedName name="_?___L__BRANCH_">#REF!</definedName>
    <definedName name="_?___R__BRANCH_">#REF!</definedName>
    <definedName name="_?___U__BRANCH_">#REF!</definedName>
    <definedName name="_?__D__BRANCH_\">#N/A</definedName>
    <definedName name="_?__D_5__?__R__">'[7]為Y-8NEW'!$II$1:$IV$8178</definedName>
    <definedName name="_?__D_6__?__R__">'[7]為Y-8NEW'!$II$1:$IV$8178</definedName>
    <definedName name="_?__R__?__D__L_">#N/A</definedName>
    <definedName name="_?__R__?__R__?_">#REF!</definedName>
    <definedName name="_?__R__?__R__R_">#N/A</definedName>
    <definedName name="_?__R__BRANCH_\">'[7]為Y-8NEW'!$X$51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[8]原価ｾﾝﾀ一覧!#REF!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[8]原価ｾﾝﾀ一覧!#REF!</definedName>
    <definedName name="___________DAT6">#REF!</definedName>
    <definedName name="___________DAT7">#REF!</definedName>
    <definedName name="___________DAT8">#REF!</definedName>
    <definedName name="___________DAT9">#REF!</definedName>
    <definedName name="__________0221受注">#REF!</definedName>
    <definedName name="__________0221基本">#REF!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[8]原価ｾﾝﾀ一覧!#REF!</definedName>
    <definedName name="__________DAT6">#REF!</definedName>
    <definedName name="__________DAT7">#REF!</definedName>
    <definedName name="__________DAT8">#REF!</definedName>
    <definedName name="__________DAT9">#REF!</definedName>
    <definedName name="__________NA1">'[9]入力(人員)'!#REF!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受注">#REF!</definedName>
    <definedName name="_________0221基本">#REF!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[8]原価ｾﾝﾀ一覧!#REF!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受注">#REF!</definedName>
    <definedName name="________0221基本">#REF!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[8]原価ｾﾝﾀ一覧!#REF!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'[9]入力(人員)'!#REF!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受注">#REF!</definedName>
    <definedName name="_______0221基本">#REF!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[8]原価ｾﾝﾀ一覧!#REF!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'[9]入力(人員)'!#REF!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受注">#REF!</definedName>
    <definedName name="______0221基本">#REF!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[8]原価ｾﾝﾀ一覧!#REF!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'[9]入力(人員)'!#REF!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受注">#REF!</definedName>
    <definedName name="_____0221基本">#REF!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[8]原価ｾﾝﾀ一覧!#REF!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'[9]入力(人員)'!#REF!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受注">#REF!</definedName>
    <definedName name="____0221基本">#REF!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[8]原価ｾﾝﾀ一覧!#REF!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'[9]入力(人員)'!#REF!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受注">#REF!</definedName>
    <definedName name="___0221基本">#REF!</definedName>
    <definedName name="___0221発注">#REF!</definedName>
    <definedName name="___133_134">#REF!</definedName>
    <definedName name="___14年3月133_134CB">#REF!</definedName>
    <definedName name="___AS1">[10]当期末bs!$B$1:$F$65536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[11]index!$C$13</definedName>
    <definedName name="___fsa10">[1]資産全店VR!#REF!</definedName>
    <definedName name="___fsa11">#REF!</definedName>
    <definedName name="___fsa12">#REF!</definedName>
    <definedName name="___fsa3">[1]AVLBTOTL!#REF!</definedName>
    <definedName name="___fsa4">[12]!'[発信M].発信M'</definedName>
    <definedName name="___fsa5">[13]!'[分割M].キャンセルM'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[14]!'[分割M].キャンセルM'</definedName>
    <definedName name="___ＬＳ２">[11]BS_LS!$A$1:$E$200</definedName>
    <definedName name="___NA1">'[9]入力(人員)'!#REF!</definedName>
    <definedName name="___ＮＣＤ２">[15]総括表横!#REF!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[10]当期末pl・ss!$B$1:$G$65536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[11]PL0!$A$1:$E$300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受注">#REF!</definedName>
    <definedName name="__0221基本">#REF!</definedName>
    <definedName name="__0221発注">#REF!</definedName>
    <definedName name="__123Graph_A" hidden="1">[16]部門!#REF!</definedName>
    <definedName name="__123Graph_Aコア預金" hidden="1">#REF!</definedName>
    <definedName name="__123Graph_A事務量計" hidden="1">'[17]15年推移'!#REF!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[18]図表の見方!#REF!</definedName>
    <definedName name="__123Graph_A総貸出" hidden="1">#REF!</definedName>
    <definedName name="__123Graph_A部門別" hidden="1">[16]部門!#REF!</definedName>
    <definedName name="__123Graph_B" hidden="1">[16]部門!#REF!</definedName>
    <definedName name="__123Graph_Bコア預金" hidden="1">#REF!</definedName>
    <definedName name="__123Graph_B事務量計" hidden="1">'[17]15年推移'!#REF!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[18]図表の見方!#REF!</definedName>
    <definedName name="__123Graph_B総貸出" hidden="1">#REF!</definedName>
    <definedName name="__123Graph_B部門別" hidden="1">[16]部門!#REF!</definedName>
    <definedName name="__123Graph_C" hidden="1">#REF!</definedName>
    <definedName name="__123Graph_C1千万" hidden="1">[19]貸出比較!#REF!</definedName>
    <definedName name="__123Graph_Cコア預金" hidden="1">#REF!</definedName>
    <definedName name="__123Graph_C事務量計" hidden="1">'[17]15年推移'!#REF!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[18]図表の見方!#REF!</definedName>
    <definedName name="__123Graph_C総貸出" hidden="1">#REF!</definedName>
    <definedName name="__123Graph_C部門別" hidden="1">[16]部門!#REF!</definedName>
    <definedName name="__123Graph_D" hidden="1">#REF!</definedName>
    <definedName name="__123Graph_Dコア預金" hidden="1">#REF!</definedName>
    <definedName name="__123Graph_D事務量計" hidden="1">'[17]15年推移'!#REF!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[16]部門!#REF!</definedName>
    <definedName name="__123Graph_E" hidden="1">#REF!</definedName>
    <definedName name="__123Graph_Eコア預金" hidden="1">#REF!</definedName>
    <definedName name="__123Graph_E事務量計" hidden="1">'[17]15年推移'!#REF!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[16]部門!#REF!</definedName>
    <definedName name="__123Graph_F事務量計" hidden="1">'[17]15年推移'!#REF!</definedName>
    <definedName name="__123Graph_LBL_A" hidden="1">[20]８Ｗ満足!#REF!</definedName>
    <definedName name="__123Graph_X" hidden="1">[16]部門!#REF!</definedName>
    <definedName name="__123Graph_Xコア預金" hidden="1">#REF!</definedName>
    <definedName name="__123Graph_X事務量計" hidden="1">'[17]15年推移'!#REF!</definedName>
    <definedName name="__123Graph_X伸び率" hidden="1">'[17]15年推移'!#REF!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[16]部門!#REF!</definedName>
    <definedName name="__133_134">#REF!</definedName>
    <definedName name="__14年3月133_134CB">#REF!</definedName>
    <definedName name="__AS1">[10]当期末bs!$B$1:$F$65536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[11]index!$C$13</definedName>
    <definedName name="__fsa10">[1]資産全店VR!#REF!</definedName>
    <definedName name="__fsa11">#REF!</definedName>
    <definedName name="__fsa12">#REF!</definedName>
    <definedName name="__fsa3">[1]AVLBTOTL!#REF!</definedName>
    <definedName name="__fsa4">[12]!'[発信M].発信M'</definedName>
    <definedName name="__fsa5">[13]!'[分割M].キャンセルM'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[14]!'[分割M].キャンセルM'</definedName>
    <definedName name="__ＬＳ２">[11]BS_LS!$A$1:$E$200</definedName>
    <definedName name="__NA1">'[9]入力(人員)'!#REF!</definedName>
    <definedName name="__ＮＣＤ２">[15]総括表横!#REF!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[10]当期末pl・ss!$B$1:$G$65536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[11]PL0!$A$1:$E$300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[21]ＣＳＰ稼動!$A$2:$P$92</definedName>
    <definedName name="_0209_貸条債務者単位">#REF!</definedName>
    <definedName name="_0221受注">#REF!</definedName>
    <definedName name="_0221基本">#REF!</definedName>
    <definedName name="_0221発注">#REF!</definedName>
    <definedName name="_0選択Q">#REF!</definedName>
    <definedName name="_１">#REF!</definedName>
    <definedName name="_1_">[1]AVLBTOTL!#REF!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[22]上場償却明細!#REF!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[12]!'[発信M].発信M'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[13]!'[分割M].キャンセルM'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[10]当期末bs!$B$1:$F$65536</definedName>
    <definedName name="_62Print_Area">[1]資産全店VR!#REF!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[10]当期末bs!$B$1:$F$65536</definedName>
    <definedName name="_BBB1">#REF!</definedName>
    <definedName name="_BBB2">#REF!</definedName>
    <definedName name="_BQ4.1" hidden="1">[23]作業ｼｰﾄ!#REF!</definedName>
    <definedName name="_BQ4.10" hidden="1">[23]作業ｼｰﾄ!#REF!</definedName>
    <definedName name="_BQ4.2" hidden="1">[23]作業ｼｰﾄ!#REF!</definedName>
    <definedName name="_BQ4.3" hidden="1">[23]作業ｼｰﾄ!#REF!</definedName>
    <definedName name="_BQ4.4" hidden="1">[23]作業ｼｰﾄ!#REF!</definedName>
    <definedName name="_BQ4.5" hidden="1">[23]作業ｼｰﾄ!#REF!</definedName>
    <definedName name="_BQ4.6" hidden="1">[23]作業ｼｰﾄ!#REF!</definedName>
    <definedName name="_BQ4.7" hidden="1">[23]作業ｼｰﾄ!#REF!</definedName>
    <definedName name="_BQ4.8" hidden="1">[23]作業ｼｰﾄ!#REF!</definedName>
    <definedName name="_BQ4.9" hidden="1">[23]作業ｼｰﾄ!#REF!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[11]index!$C$13</definedName>
    <definedName name="_F2_">#N/A</definedName>
    <definedName name="_Fill" localSheetId="4" hidden="1">'[24]Sum-Oak'!#REF!</definedName>
    <definedName name="_Fill" localSheetId="8" hidden="1">'[24]Sum-Oak'!#REF!</definedName>
    <definedName name="_Fill" localSheetId="6" hidden="1">'[24]Sum-Oak'!#REF!</definedName>
    <definedName name="_Fill" localSheetId="7" hidden="1">'[24]Sum-Oak'!#REF!</definedName>
    <definedName name="_Fill" hidden="1">'[24]Sum-Oak'!#REF!</definedName>
    <definedName name="_fsa10">[1]資産全店VR!#REF!</definedName>
    <definedName name="_fsa11">#REF!</definedName>
    <definedName name="_fsa12">#REF!</definedName>
    <definedName name="_fsa3">[1]AVLBTOTL!#REF!</definedName>
    <definedName name="_fsa4">[12]!'[発信M].発信M'</definedName>
    <definedName name="_fsa5">[13]!'[分割M].キャンセルM'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localSheetId="4" hidden="1">[25]Bankruptcies!#REF!</definedName>
    <definedName name="_Key1" localSheetId="8" hidden="1">[25]Bankruptcies!#REF!</definedName>
    <definedName name="_Key1" localSheetId="6" hidden="1">[25]Bankruptcies!#REF!</definedName>
    <definedName name="_Key1" localSheetId="7" hidden="1">[25]Bankruptcies!#REF!</definedName>
    <definedName name="_Key1" hidden="1">[25]Bankruptcies!#REF!</definedName>
    <definedName name="_Key2" localSheetId="4" hidden="1">#REF!</definedName>
    <definedName name="_Key2" localSheetId="8" hidden="1">#REF!</definedName>
    <definedName name="_Key2" localSheetId="6" hidden="1">#REF!</definedName>
    <definedName name="_Key2" localSheetId="7" hidden="1">#REF!</definedName>
    <definedName name="_Key2" hidden="1">#REF!</definedName>
    <definedName name="_kk1">[14]!'[分割M].キャンセルM'</definedName>
    <definedName name="_ＬＳ２">[11]BS_LS!$A$1:$E$200</definedName>
    <definedName name="_MENU_PPCAOP63_">[3]単価算定表!#REF!</definedName>
    <definedName name="_NA1">'[9]入力(人員)'!#REF!</definedName>
    <definedName name="_ＮＣＤ２">[15]総括表横!#REF!</definedName>
    <definedName name="_Order1" hidden="1">0</definedName>
    <definedName name="_Order2" hidden="1">0</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[11]PL0!$A$1:$E$300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localSheetId="4" hidden="1">#REF!</definedName>
    <definedName name="_Sort" localSheetId="8" hidden="1">#REF!</definedName>
    <definedName name="_Sort" localSheetId="6" hidden="1">#REF!</definedName>
    <definedName name="_Sort" localSheetId="7" hidden="1">#REF!</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"D:\Bonuses\commission Forecast\FY99 Commission Forecast Q4YTD Belgium.mdb"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2</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[10]前年期末bs!$A$1:$E$65536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[6]通知書!#REF!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[6]通知書!#REF!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ents_old_v_new">#REF!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[6]通知書!#REF!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[21]取引数推移!$A$1:$E$24</definedName>
    <definedName name="CUR">[54]index!$C$11</definedName>
    <definedName name="Currency">#REF!</definedName>
    <definedName name="CURRENCY_CODE">[55]IFRS!#REF!</definedName>
    <definedName name="CURRENCY_NAME">#REF!</definedName>
    <definedName name="CurrencyMarker">#REF!</definedName>
    <definedName name="Current_cell">!A1</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[11]index!$C$13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[6]通知書!#REF!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ENSE_CODE_">"ajsdasd"</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[10]当期末bs!$H$1:$L$65536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[10]前年期末pl・ss!$A$1:$F$65536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[11]BS_LS!$A$1:$E$200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[11]index!$C$6</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[6]通知書!#REF!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[15]総括表横!#REF!</definedName>
    <definedName name="NET_PP">[29]Pricing!#REF!</definedName>
    <definedName name="NET_SALE_PRICE">[29]Pricing!#REF!</definedName>
    <definedName name="nettsubo">#REF!</definedName>
    <definedName name="Newbook">[42]!Newbook</definedName>
    <definedName name="NEWHIRE">#REF!</definedName>
    <definedName name="NewRevs">#REF!</definedName>
    <definedName name="newstuff">[0]!newstuff</definedName>
    <definedName name="NewUnits" localSheetId="4">#REF!</definedName>
    <definedName name="NewUnits" localSheetId="8">#REF!</definedName>
    <definedName name="NewUnits" localSheetId="6">#REF!</definedName>
    <definedName name="NewUnits" localSheetId="7">#REF!</definedName>
    <definedName name="NewUnits">#REF!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Revs" localSheetId="4">#REF!</definedName>
    <definedName name="OldRevs" localSheetId="8">#REF!</definedName>
    <definedName name="OldRevs" localSheetId="6">#REF!</definedName>
    <definedName name="OldRevs" localSheetId="7">#REF!</definedName>
    <definedName name="OldRevs">#REF!</definedName>
    <definedName name="oldstuff">[0]!oldstuff</definedName>
    <definedName name="OldUnits" localSheetId="4">#REF!</definedName>
    <definedName name="OldUnits" localSheetId="8">#REF!</definedName>
    <definedName name="OldUnits" localSheetId="6">#REF!</definedName>
    <definedName name="OldUnits" localSheetId="7">#REF!</definedName>
    <definedName name="OldUnits">#REF!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[11]PL0!$A$1:$E$300</definedName>
    <definedName name="pooling_Premium">25%</definedName>
    <definedName name="Ports_new" localSheetId="4">#REF!</definedName>
    <definedName name="Ports_new" localSheetId="8">#REF!</definedName>
    <definedName name="Ports_new" localSheetId="6">#REF!</definedName>
    <definedName name="Ports_new" localSheetId="7">#REF!</definedName>
    <definedName name="Ports_new">#REF!</definedName>
    <definedName name="Ports_old" localSheetId="4">#REF!</definedName>
    <definedName name="Ports_old" localSheetId="8">#REF!</definedName>
    <definedName name="Ports_old" localSheetId="6">#REF!</definedName>
    <definedName name="Ports_old" localSheetId="7">#REF!</definedName>
    <definedName name="Ports_old">#REF!</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有税">#REF!</definedName>
    <definedName name="Q_007換算差額算出表_無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[23]!Record1</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[112]!sheetprint</definedName>
    <definedName name="sheetprint2">[113]!sheetprint</definedName>
    <definedName name="SHRISS">#REF!</definedName>
    <definedName name="shuten">#REF!</definedName>
    <definedName name="SID">[114]data!$C$3:$C$44</definedName>
    <definedName name="size">#REF!</definedName>
    <definedName name="ＳＭＭＣ２">[15]総括表横!#REF!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[15]総括表横!#REF!</definedName>
    <definedName name="ss">#REF!</definedName>
    <definedName name="ss0s">[10]前年期末pl・ss!$H$1:$K$65536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定期２">[15]総括表横!#REF!</definedName>
    <definedName name="Ｓ級層">#REF!</definedName>
    <definedName name="t">#REF!</definedName>
    <definedName name="T_Payroll_List_BA">#REF!</definedName>
    <definedName name="Ｔ_信託代理店報酬ガイド理論値_合算後">#REF!</definedName>
    <definedName name="T_支給控除データ">#REF!</definedName>
    <definedName name="T_照会出力用">#REF!</definedName>
    <definedName name="T_賞与_支給控除データ">#REF!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[13]!'[分割M].キャンセルM'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[12]!'[発信M].発信M'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4" hidden="1">#REF!</definedName>
    <definedName name="Z_2DE5EA60_7A3A_11D2_AE76_0080C7A84E90_.wvu.Cols" localSheetId="8" hidden="1">#REF!</definedName>
    <definedName name="Z_2DE5EA60_7A3A_11D2_AE76_0080C7A84E90_.wvu.Cols" localSheetId="6" hidden="1">#REF!</definedName>
    <definedName name="Z_2DE5EA60_7A3A_11D2_AE76_0080C7A84E90_.wvu.Cols" localSheetId="7" hidden="1">#REF!</definedName>
    <definedName name="Z_2DE5EA60_7A3A_11D2_AE76_0080C7A84E90_.wvu.Cols" hidden="1">#REF!</definedName>
    <definedName name="Z_2DE5EA60_7A3A_11D2_AE76_0080C7A84E90_.wvu.PrintArea" localSheetId="4" hidden="1">#REF!</definedName>
    <definedName name="Z_2DE5EA60_7A3A_11D2_AE76_0080C7A84E90_.wvu.PrintArea" localSheetId="8" hidden="1">#REF!</definedName>
    <definedName name="Z_2DE5EA60_7A3A_11D2_AE76_0080C7A84E90_.wvu.PrintArea" localSheetId="6" hidden="1">#REF!</definedName>
    <definedName name="Z_2DE5EA60_7A3A_11D2_AE76_0080C7A84E90_.wvu.PrintArea" localSheetId="7" hidden="1">#REF!</definedName>
    <definedName name="Z_2DE5EA60_7A3A_11D2_AE76_0080C7A84E90_.wvu.PrintArea" hidden="1">#REF!</definedName>
    <definedName name="Z_2DE5EA60_7A3A_11D2_AE76_0080C7A84E90_.wvu.Rows" localSheetId="4" hidden="1">#REF!</definedName>
    <definedName name="Z_2DE5EA60_7A3A_11D2_AE76_0080C7A84E90_.wvu.Rows" localSheetId="8" hidden="1">#REF!</definedName>
    <definedName name="Z_2DE5EA60_7A3A_11D2_AE76_0080C7A84E90_.wvu.Rows" localSheetId="6" hidden="1">#REF!</definedName>
    <definedName name="Z_2DE5EA60_7A3A_11D2_AE76_0080C7A84E90_.wvu.Rows" localSheetId="7" hidden="1">#REF!</definedName>
    <definedName name="Z_2DE5EA60_7A3A_11D2_AE76_0080C7A84E90_.wvu.Rows" hidden="1">#REF!</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[15]総括表横!#REF!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名">[130]データ!$N$9:$N$21</definedName>
    <definedName name="システム設計比率">#REF!</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立上比率">#REF!</definedName>
    <definedName name="プロジェクト管理比率">#REF!</definedName>
    <definedName name="プロジェクト終結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入社">#REF!</definedName>
    <definedName name="リスト_新卒_楽天のクロス集計_退職">#REF!</definedName>
    <definedName name="りそな">[0]!りそな</definedName>
    <definedName name="リピートボタン_Click">[141]!リピートボタン_Click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一覧B">[0]!一覧B</definedName>
    <definedName name="不動産担保中国四国">[142]!不動産担保中国四国</definedName>
    <definedName name="不動産担保住所印刷">[142]!不動産担保住所印刷</definedName>
    <definedName name="不動産担保北海道">[142]!不動産担保北海道</definedName>
    <definedName name="不動産担保北陸">[142]!不動産担保北陸</definedName>
    <definedName name="不動産担保南九州">[142]!不動産担保南九州</definedName>
    <definedName name="不動産担保印刷">[142]!不動産担保印刷</definedName>
    <definedName name="不動産担保東北">[142]!不動産担保東北</definedName>
    <definedName name="不動産担保東海">[142]!不動産担保東海</definedName>
    <definedName name="不動産担保融資管理課印刷">[142]!不動産担保融資管理課印刷</definedName>
    <definedName name="不動産担保融資課印刷">[142]!不動産担保融資課印刷</definedName>
    <definedName name="不動産担保西部">[142]!不動産担保西部</definedName>
    <definedName name="不動産担保関西">[142]!不動産担保関西</definedName>
    <definedName name="不明">#REF!</definedName>
    <definedName name="不要">#REF!</definedName>
    <definedName name="中分類">[114]data!$B$3:$B$52</definedName>
    <definedName name="中分類1">[143]data!$C$3:$C$53</definedName>
    <definedName name="中分類2">[143]data!$D$3:$D$53</definedName>
    <definedName name="中止理由">[144]増減分析ok!$A$1:$O$6</definedName>
    <definedName name="中部２">#REF!</definedName>
    <definedName name="中間メニューへ戻る">[145]!中間メニューへ戻る</definedName>
    <definedName name="主管部室">[146]別紙２!#REF!</definedName>
    <definedName name="予想ﾊﾞｸﾞ数">[147]ＳＴ進捗管理!$ER$51</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人事">[148]人事G!$G$2:$L$127</definedName>
    <definedName name="人事総務">[148]人事総務部!$G$2:$L$127</definedName>
    <definedName name="人事総務計">[148]人事総務部計!$G$2:$L$127</definedName>
    <definedName name="人件費">[136]data!$A$182:$A$196</definedName>
    <definedName name="人月">#REF!</definedName>
    <definedName name="仮払い明細ﾃｰﾌﾞﾙ">#REF!</definedName>
    <definedName name="休報">#REF!</definedName>
    <definedName name="休状">#REF!</definedName>
    <definedName name="会計期間初め">#REF!</definedName>
    <definedName name="会計期間末">#REF!</definedName>
    <definedName name="住民税">[149]MeiboJan02!$B$1:$M$188</definedName>
    <definedName name="作業①">[0]!作業①</definedName>
    <definedName name="作業セル１">[150]１月見込比比較表!$C$6,[150]１月見込比比較表!$E$6,[150]１月見込比比較表!$C$9:$C$12,[150]１月見込比比較表!$E$9:$E$12,[150]１月見込比比較表!$C$18,[150]１月見込比比較表!$E$18,[150]１月見込比比較表!$C$21:$C$30,[150]１月見込比比較表!$E$21:$E$30,[150]１月見込比比較表!$C$32:$C$36,[150]１月見込比比較表!$E$32:$E$36,[150]１月見込比比較表!$E$38:$E$39,[150]１月見込比比較表!$C$46:$C$47,[150]１月見込比比較表!$D$48</definedName>
    <definedName name="作業セル１０">[150]１月見込比比較表!$Z$58:$Z$63,[150]１月見込比比較表!$Z$65,[150]１月見込比比較表!$AB$58:$AB$63,[150]１月見込比比較表!$Z$68:$Z$69,[150]１月見込比比較表!$AB$68:$AB$69,[150]１月見込比比較表!$Z$71:$Z$73,[150]１月見込比比較表!$AB$71:$AB$73,[150]１月見込比比較表!$Z$75,[150]１月見込比比較表!$AB$75,[150]１月見込比比較表!$Z$77:$Z$81,[150]１月見込比比較表!$AB$77:$AB$81,[150]１月見込比比較表!$Z$82:$Z$83,[150]１月見込比比較表!$AB$82:$AB$83,[150]１月見込比比較表!$Z$85:$Z$86,[150]１月見込比比較表!$AB$85:$AB$86,[150]１月見込比比較表!$Z$87,[150]１月見込比比較表!$AB$87:$AB$90,[150]１月見込比比較表!$AB$93,[150]１月見込比比較表!$Z$98:$Z$99,[150]１月見込比比較表!$Z$101:$Z$103</definedName>
    <definedName name="作業セル１１">[150]１月見込比比較表!$AC$6,[150]１月見込比比較表!$AE$6,[150]１月見込比比較表!$AC$9:$AC$12,[150]１月見込比比較表!$AE$9:$AE$12,[150]１月見込比比較表!$AC$18,[150]１月見込比比較表!$AE$18,[150]１月見込比比較表!$AC$21:$AC$29,[150]１月見込比比較表!$AE$21:$AE$29,[150]１月見込比比較表!$AC$30,[150]１月見込比比較表!$AE$30,[150]１月見込比比較表!$AC$32:$AC$36,[150]１月見込比比較表!$AE$32:$AE$36,[150]１月見込比比較表!$AE$38:$AE$39,[150]１月見込比比較表!$AC$46:$AC$47,[150]１月見込比比較表!$AD$48</definedName>
    <definedName name="作業セル１２">[150]１月見込比比較表!$AC$58:$AC$63,[150]１月見込比比較表!$AE$58:$AE$63,[150]１月見込比比較表!$AC$65,[150]１月見込比比較表!$AC$68:$AC$69,[150]１月見込比比較表!$AE$68:$AE$69,[150]１月見込比比較表!$AC$71:$AC$73,[150]１月見込比比較表!$AE$71:$AE$73,[150]１月見込比比較表!$AC$75,[150]１月見込比比較表!$AE$75,[150]１月見込比比較表!$AC$77:$AC$82,[150]１月見込比比較表!$AC$83,[150]１月見込比比較表!$AE$77:$AE$83,[150]１月見込比比較表!$AC$85:$AC$86,[150]１月見込比比較表!$AE$85:$AE$86,[150]１月見込比比較表!$AC$87,[150]１月見込比比較表!$AE$87:$AE$90,[150]１月見込比比較表!$AE$93,[150]１月見込比比較表!$AC$98:$AC$99,[150]１月見込比比較表!$AC$101:$AC$103</definedName>
    <definedName name="作業セル２">[150]１月見込比比較表!$C$58:$C$63,[150]１月見込比比較表!$C$65,[150]１月見込比比較表!$E$58:$E$63,[150]１月見込比比較表!$C$68:$C$69,[150]１月見込比比較表!$E$68:$E$69,[150]１月見込比比較表!$C$71:$C$73,[150]１月見込比比較表!$E$71:$E$73,[150]１月見込比比較表!$C$75,[150]１月見込比比較表!$E$75,[150]１月見込比比較表!$C$77:$C$81,[150]１月見込比比較表!$E$77:$E$81,[150]１月見込比比較表!$C$82:$C$83,[150]１月見込比比較表!$E$82:$E$83,[150]１月見込比比較表!$C$85:$C$86,[150]１月見込比比較表!$E$85:$E$86,[150]１月見込比比較表!$C$87,[150]１月見込比比較表!$E$87:$E$90,[150]１月見込比比較表!$E$93,[150]１月見込比比較表!$C$98,[150]１月見込比比較表!$C$99,[150]１月見込比比較表!$C$101,[150]１月見込比比較表!$C$102,[150]１月見込比比較表!$C$103</definedName>
    <definedName name="作業セル３">[150]１月見込比比較表!$F$6,[150]１月見込比比較表!$H$6,[150]１月見込比比較表!$F$9:$F$12,[150]１月見込比比較表!$H$9:$H$12,[150]１月見込比比較表!$F$18,[150]１月見込比比較表!$H$18,[150]１月見込比比較表!$F$21:$F$30,[150]１月見込比比較表!$H$21:$H$30,[150]１月見込比比較表!$F$32:$F$36,[150]１月見込比比較表!$H$32:$H$36,[150]１月見込比比較表!$H$38:$H$39,[150]１月見込比比較表!$F$46:$F$47,[150]１月見込比比較表!$G$48</definedName>
    <definedName name="作業セル４">[150]１月見込比比較表!$F$58:$F$63,[150]１月見込比比較表!$F$65,[150]１月見込比比較表!$H$58:$H$63,[150]１月見込比比較表!$F$68:$F$69,[150]１月見込比比較表!$H$68:$H$69,[150]１月見込比比較表!$F$71:$F$73,[150]１月見込比比較表!$H$71:$H$73,[150]１月見込比比較表!$F$75,[150]１月見込比比較表!$H$75,[150]１月見込比比較表!$F$77:$F$83,[150]１月見込比比較表!$H$77:$H$83,[150]１月見込比比較表!$F$85:$F$86,[150]１月見込比比較表!$H$85:$H$86,[150]１月見込比比較表!$F$87,[150]１月見込比比較表!$H$87:$H$90,[150]１月見込比比較表!$H$93,[150]１月見込比比較表!$F$98:$F$99,[150]１月見込比比較表!$F$101:$F$103</definedName>
    <definedName name="作業セル５">[150]１月見込比比較表!$T$6,[150]１月見込比比較表!$V$6,[150]１月見込比比較表!$T$9:$T$12,[150]１月見込比比較表!$V$9:$V$12,[150]１月見込比比較表!$T$18,[150]１月見込比比較表!$V$18,[150]１月見込比比較表!$T$21:$T$30,[150]１月見込比比較表!$V$21:$V$30,[150]１月見込比比較表!$T$32:$T$36,[150]１月見込比比較表!$V$32:$V$36,[150]１月見込比比較表!$V$38:$V$39,[150]１月見込比比較表!$T$46:$T$47,[150]１月見込比比較表!$U$48</definedName>
    <definedName name="作業セル６">[150]１月見込比比較表!$T$58:$T$63,[150]１月見込比比較表!$T$65,[150]１月見込比比較表!$V$58:$V$63,[150]１月見込比比較表!$T$68:$T$69,[150]１月見込比比較表!$V$68:$V$69,[150]１月見込比比較表!$T$71:$T$73,[150]１月見込比比較表!$V$71:$V$73,[150]１月見込比比較表!$T$75,[150]１月見込比比較表!$V$75,[150]１月見込比比較表!$T$77:$T$83,[150]１月見込比比較表!$V$77:$V$83,[150]１月見込比比較表!$T$85:$T$86,[150]１月見込比比較表!$V$85:$V$86,[150]１月見込比比較表!$T$87,[150]１月見込比比較表!$V$87:$V$89,[150]１月見込比比較表!$V$90,[150]１月見込比比較表!$V$93,[150]１月見込比比較表!$T$98:$T$99,[150]１月見込比比較表!$T$102:$T$103,[150]１月見込比比較表!$T$101</definedName>
    <definedName name="作業セル７">[150]１月見込比比較表!$W$6,[150]１月見込比比較表!$Y$6,[150]１月見込比比較表!$W$9:$W$12,[150]１月見込比比較表!$Y$9:$Y$12,[150]１月見込比比較表!$W$18,[150]１月見込比比較表!$Y$18,[150]１月見込比比較表!$W$21:$W$30,[150]１月見込比比較表!$Y$21:$Y$30,[150]１月見込比比較表!$W$32:$W$36,[150]１月見込比比較表!$Y$32:$Y$36,[150]１月見込比比較表!$Y$38:$Y$39,[150]１月見込比比較表!$W$46:$W$47,[150]１月見込比比較表!$X$48</definedName>
    <definedName name="作業セル８">[150]１月見込比比較表!$W$58:$W$63,[150]１月見込比比較表!$W$65,[150]１月見込比比較表!$Y$58:$Y$63,[150]１月見込比比較表!$W$68:$W$69,[150]１月見込比比較表!$Y$68:$Y$69,[150]１月見込比比較表!$W$71:$W$73,[150]１月見込比比較表!$Y$71:$Y$73,[150]１月見込比比較表!$W$75,[150]１月見込比比較表!$Y$75,[150]１月見込比比較表!$W$77:$W$83,[150]１月見込比比較表!$Y$77:$Y$83,[150]１月見込比比較表!$W$85:$W$86,[150]１月見込比比較表!$Y$85:$Y$86,[150]１月見込比比較表!$W$87,[150]１月見込比比較表!$Y$87:$Y$90,[150]１月見込比比較表!$Y$93,[150]１月見込比比較表!$W$98:$W$99,[150]１月見込比比較表!$W$101:$W$103</definedName>
    <definedName name="作業セル９">[150]１月見込比比較表!$Z$6,[150]１月見込比比較表!$AB$6,[150]１月見込比比較表!$Z$9:$Z$12,[150]１月見込比比較表!$AB$9:$AB$12,[150]１月見込比比較表!$Z$18,[150]１月見込比比較表!$AB$18,[150]１月見込比比較表!$Z$21:$Z$30,[150]１月見込比比較表!$AB$21:$AB$30,[150]１月見込比比較表!$Z$32:$Z$36,[150]１月見込比比較表!$AB$32:$AB$36,[150]１月見込比比較表!$AB$38:$AB$39,[150]１月見込比比較表!$Z$46:$Z$47,[150]１月見込比比較表!$AA$48</definedName>
    <definedName name="使用データ選択">#REF!</definedName>
    <definedName name="保守">[61]入力!$D$7:$O$7</definedName>
    <definedName name="保守的調整01">#REF!</definedName>
    <definedName name="保証銀行リンク先">[151]!保証銀行</definedName>
    <definedName name="信託契約番号">[152]基本事項!$D$13</definedName>
    <definedName name="信託開始日">[152]基本事項!$D$15</definedName>
    <definedName name="修正要因">[127]Master!$E$2:$E$12</definedName>
    <definedName name="修繕進捗">#REF!</definedName>
    <definedName name="個人赤字定期">#REF!</definedName>
    <definedName name="債務者区分名称">[153]選択肢!$B$2:$B$8</definedName>
    <definedName name="億円">100000000</definedName>
    <definedName name="償却終了日">[154]INDEX!$C$5</definedName>
    <definedName name="償却開始日">[154]INDEX!$C$4</definedName>
    <definedName name="優先順位">#REF!</definedName>
    <definedName name="元本補填契約付信託勘定">[155]キー定義!#REF!</definedName>
    <definedName name="入出力装置">#REF!</definedName>
    <definedName name="入居者勤務店">#REF!</definedName>
    <definedName name="全体">#REF!</definedName>
    <definedName name="全社方針">[156]データ!#REF!</definedName>
    <definedName name="全社月次PL推移">#REF!</definedName>
    <definedName name="公共ｲﾝﾊﾟ収益">#REF!</definedName>
    <definedName name="公共国内資金収益">#REF!</definedName>
    <definedName name="円貸出２">[15]総括表横!#REF!</definedName>
    <definedName name="円転２">[15]総括表横!#REF!</definedName>
    <definedName name="再スタート">[12]!再スタート</definedName>
    <definedName name="処理日">[154]INDEX!$C$2</definedName>
    <definedName name="出力M.キャンセルM">[157]!出力M.キャンセルM</definedName>
    <definedName name="出力M.連続印字マクロ">[12]!出力M.連続印字マクロ</definedName>
    <definedName name="分割Ｍ.キャンセルM">[0]!分割Ｍ.キャンセルM</definedName>
    <definedName name="分割M.ページ分割M">[12]!分割M.ページ分割M</definedName>
    <definedName name="分野AREA">[158]見DAT01!$A$3:$L$433</definedName>
    <definedName name="分類マスタ">[159]Robin分類マスタ!$A$2:$A$22</definedName>
    <definedName name="判別月">[61]入力!$D$6:$O$6</definedName>
    <definedName name="別紙９５" hidden="1">{"'Sheet2'!$C$3:$AL$35"}</definedName>
    <definedName name="別表5">'[160]別表5(1)'!$A$4:$E$40</definedName>
    <definedName name="利用者KEY">#REF!</definedName>
    <definedName name="利用者M">#REF!</definedName>
    <definedName name="利用者マスタ">#REF!</definedName>
    <definedName name="制御情報更新">[141]!制御情報更新</definedName>
    <definedName name="制御情報更新2">[113]!制御情報更新</definedName>
    <definedName name="前後">#REF!</definedName>
    <definedName name="前払い保守">[161]実行!#REF!</definedName>
    <definedName name="前提">#REF!</definedName>
    <definedName name="前月">[162]○0604!#REF!</definedName>
    <definedName name="割り込み">#REF!</definedName>
    <definedName name="割り込み要因">#REF!</definedName>
    <definedName name="劣後２">[15]総括表横!#REF!</definedName>
    <definedName name="勘定科目">#REF!</definedName>
    <definedName name="勤状">#REF!</definedName>
    <definedName name="勤続">[163]マスタ!$P$3:$Q$43</definedName>
    <definedName name="北関東">[164]センター一覧!$M$1:$N$9</definedName>
    <definedName name="区分">[129]データ!$F$9:$F$13</definedName>
    <definedName name="単位">[129]データ!$D$9:$D$15</definedName>
    <definedName name="単体">[165]Q_単体!$A$1:$R$26</definedName>
    <definedName name="単価">#REF!</definedName>
    <definedName name="単価_その他">[166]定数!$G$13</definedName>
    <definedName name="単価_単体">[166]定数!$G$8</definedName>
    <definedName name="単価_基本">[166]定数!$G$5</definedName>
    <definedName name="単価_現地">[166]定数!$G$11</definedName>
    <definedName name="単価_結合">[166]定数!$G$9</definedName>
    <definedName name="単価_総合">[166]定数!$G$10</definedName>
    <definedName name="単価_製造">[166]定数!$G$7</definedName>
    <definedName name="単価_詳細">[166]定数!$G$6</definedName>
    <definedName name="単価_調査">[166]定数!$G$4</definedName>
    <definedName name="単価_資料">[166]定数!$G$12</definedName>
    <definedName name="単価5月">#REF!</definedName>
    <definedName name="単価6月">#REF!</definedName>
    <definedName name="単価一覧">#REF!</definedName>
    <definedName name="印刷_Click">[167]!印刷_Click</definedName>
    <definedName name="印刷ボタン追加マクロ">[12]!印刷ボタン追加マクロ</definedName>
    <definedName name="印刷マクロ">[168]!印刷マクロ</definedName>
    <definedName name="印刷用">#REF!</definedName>
    <definedName name="印刷範囲">#REF!</definedName>
    <definedName name="参照ボタン_CLICK">[169]!参照ボタン_CLICK</definedName>
    <definedName name="参照範囲">#REF!</definedName>
    <definedName name="収益科目">#REF!</definedName>
    <definedName name="取引先ﾏｽﾀｰ">#REF!</definedName>
    <definedName name="受付番号">[146]別紙２!#REF!</definedName>
    <definedName name="受託者名称">[152]基本事項!$D$7</definedName>
    <definedName name="吉害A4">[170]高金利預金の影響!$A$5:$A$23</definedName>
    <definedName name="商品有証２">[15]総括表横!#REF!</definedName>
    <definedName name="営業店別シート保存">[171]!営業店別シート保存</definedName>
    <definedName name="四谷">#REF!</definedName>
    <definedName name="四谷2">#REF!</definedName>
    <definedName name="四谷概要">#REF!</definedName>
    <definedName name="回答Ｎｏ">[172]見積票Ⅵ!$B$8</definedName>
    <definedName name="固定資産台帳">#REF!</definedName>
    <definedName name="固定資産台帳･地方税">#REF!</definedName>
    <definedName name="国コード">[153]選択肢!$A$147:$A$404</definedName>
    <definedName name="国債１００">#REF!</definedName>
    <definedName name="埼玉県">[164]センター一覧!$J$1:$K$17</definedName>
    <definedName name="増員数">#REF!</definedName>
    <definedName name="売上見込み">#REF!</definedName>
    <definedName name="売上見込み②">#REF!</definedName>
    <definedName name="変動金利２">[15]総括表横!#REF!</definedName>
    <definedName name="外為資産">#REF!</definedName>
    <definedName name="大分類">[143]data!$B$3:$B$5</definedName>
    <definedName name="大口２">[15]総括表横!#REF!</definedName>
    <definedName name="大口小口２">[15]総括表横!#REF!</definedName>
    <definedName name="大阪">#REF!</definedName>
    <definedName name="定義">[0]!定義</definedName>
    <definedName name="実施担当">[127]Master!$K$2:$K$15</definedName>
    <definedName name="実績DATA">#REF!</definedName>
    <definedName name="実績DATA２">#REF!</definedName>
    <definedName name="実績名">[173]実績名!$A$2:$B$25</definedName>
    <definedName name="審査">#REF!</definedName>
    <definedName name="審査部">[148]審査課!$G$2:$L$127</definedName>
    <definedName name="対比">#REF!</definedName>
    <definedName name="対象年月">[152]ﾁｪｯｸｼｰﾄ!$C$1</definedName>
    <definedName name="導入比率">#REF!</definedName>
    <definedName name="尼崎">#REF!</definedName>
    <definedName name="工程の比率">#REF!,#REF!,#REF!,#REF!,#REF!,#REF!,#REF!,#REF!,#REF!</definedName>
    <definedName name="工程比率">#REF!</definedName>
    <definedName name="差分">#REF!</definedName>
    <definedName name="差異">#REF!</definedName>
    <definedName name="平均単価">[174]概略費用見積!#REF!</definedName>
    <definedName name="平成05年8月23日">#REF!</definedName>
    <definedName name="年度メニューへ戻る">[145]!年度メニューへ戻る</definedName>
    <definedName name="年間計画">#REF!</definedName>
    <definedName name="年齢">[163]マスタ!$B$3:$C$44</definedName>
    <definedName name="店">#REF!</definedName>
    <definedName name="店番">#REF!</definedName>
    <definedName name="店番マスタ">#REF!</definedName>
    <definedName name="店番勘定店コード">#REF!</definedName>
    <definedName name="引継">#REF!</definedName>
    <definedName name="当該支払年">#REF!</definedName>
    <definedName name="当該支払月">#REF!</definedName>
    <definedName name="当部回収管理表_到着確認_List">[175]到着確認!#REF!</definedName>
    <definedName name="形態">#REF!</definedName>
    <definedName name="役職">[163]マスタ!$V$2:$AC$12</definedName>
    <definedName name="思案１">#REF!</definedName>
    <definedName name="思案１2">#REF!</definedName>
    <definedName name="情シ">[148]ｼｽﾃﾑ開発課!$G$2:$L$127</definedName>
    <definedName name="戦略１">[0]!戦略１</definedName>
    <definedName name="戻る_Click">[167]!戻る_Click</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投信" hidden="1">[176]作業ｼｰﾄ!#REF!</definedName>
    <definedName name="投資有証２">[15]総括表横!#REF!</definedName>
    <definedName name="担当者名">[129]データ!$E$9:$E$15</definedName>
    <definedName name="拠点">#REF!</definedName>
    <definedName name="拠点名１">#REF!</definedName>
    <definedName name="拠点番">#REF!</definedName>
    <definedName name="指定">#REF!</definedName>
    <definedName name="捨ｾﾙ亜州">[177]不計上!#REF!</definedName>
    <definedName name="捨ｾﾙ亜州2">[177]不計上!#REF!</definedName>
    <definedName name="捨ｾﾙ欧州">[177]不計上!#REF!</definedName>
    <definedName name="捨ｾﾙ米州">[177]不計上!#REF!</definedName>
    <definedName name="提出期限">"day"</definedName>
    <definedName name="支払依頼書">#REF!</definedName>
    <definedName name="支払承諾">#REF!</definedName>
    <definedName name="支払機利用最終ｶﾞｲﾄﾞ">#REF!</definedName>
    <definedName name="教育研修">[148]教育研修部!$G$2:$L$127</definedName>
    <definedName name="数量">[129]データ!$C$9:$C$37</definedName>
    <definedName name="新自己査定⇒一斉判定">#REF!</definedName>
    <definedName name="施工会社">[129]データ!$H$9:$H$13</definedName>
    <definedName name="施工区分">[129]データ!$I$9:$I$14</definedName>
    <definedName name="施設2課実行予算">[178]検針表!#REF!</definedName>
    <definedName name="既存" hidden="1">{"'Sheet2'!$C$3:$AL$35"}</definedName>
    <definedName name="既存P" hidden="1">{"'Sheet2'!$C$3:$AL$35"}</definedName>
    <definedName name="日銀業種A">#REF!</definedName>
    <definedName name="日銀業種B">#REF!</definedName>
    <definedName name="日銀業種番号">[153]選択肢!$A$429:$A$470</definedName>
    <definedName name="明細">[152]ﾁｪｯｸｼｰﾄ!$B$3:$BK$175</definedName>
    <definedName name="時間単価">#REF!</definedName>
    <definedName name="普通預金">'[139]1月【2012】'!$A$85:$AI$87</definedName>
    <definedName name="暫定印刷範囲">#REF!</definedName>
    <definedName name="曜日">#REF!</definedName>
    <definedName name="月１">#REF!</definedName>
    <definedName name="月２">#REF!</definedName>
    <definedName name="月３">#REF!</definedName>
    <definedName name="月中_為替予約ﾛｰﾙまで">#REF!</definedName>
    <definedName name="月初">#REF!</definedName>
    <definedName name="月工数">#REF!</definedName>
    <definedName name="月末_翌月初">#REF!</definedName>
    <definedName name="月次">#REF!</definedName>
    <definedName name="月次償却費">#REF!</definedName>
    <definedName name="月次引当金調整">[179]その他入力項目!#REF!</definedName>
    <definedName name="期間一覧">'[180]7超勤計算'!$A$1:$R$65536</definedName>
    <definedName name="木山" hidden="1">{"'Sheet2'!$C$3:$AL$35"}</definedName>
    <definedName name="未収" hidden="1">{"'Sheet2'!$C$3:$AL$35"}</definedName>
    <definedName name="未収フローB" hidden="1">{"'Sheet2'!$C$3:$AL$35"}</definedName>
    <definedName name="未発見原因">[127]Master!$G$2:$G$13</definedName>
    <definedName name="本社移転">[148]本社移転費用!$G$2:$L$135</definedName>
    <definedName name="本社費用計画_code">#REF!</definedName>
    <definedName name="本部名">[181]削減余地費用リスト!#REF!</definedName>
    <definedName name="東京都">[164]センター一覧!$A$1:$B$46</definedName>
    <definedName name="株式" hidden="1">[176]作業ｼｰﾄ!#REF!</definedName>
    <definedName name="株式２">[15]総括表横!#REF!</definedName>
    <definedName name="株式保有損益">#REF!</definedName>
    <definedName name="株式元">#REF!</definedName>
    <definedName name="株式平残">#REF!</definedName>
    <definedName name="格付">[153]選択肢!$A$406:$A$427</definedName>
    <definedName name="案件ﾏｽﾀｰ">#REF!</definedName>
    <definedName name="案件名">[182]案件情報!$C$7</definedName>
    <definedName name="案件名称">[152]基本事項!$D$11</definedName>
    <definedName name="案件登録No.">[182]案件情報!$C$6</definedName>
    <definedName name="植木">[0]!植木</definedName>
    <definedName name="検収報告書">#REF!</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様式">[183]ﾛﾝﾄﾞﾝ!$X$1</definedName>
    <definedName name="様式４連結引き渡す計数">[0]!様式４連結引き渡す計数</definedName>
    <definedName name="標準価格Ｍ率">#REF!</definedName>
    <definedName name="機器計">#REF!,#REF!,#REF!,#REF!,#REF!,#REF!,#REF!</definedName>
    <definedName name="機能一覧">#REF!</definedName>
    <definedName name="正常先→正常先">#REF!</definedName>
    <definedName name="残高算出日">[154]INDEX!$C$3</definedName>
    <definedName name="池袋" hidden="1">{"'O-9000 LTU'!$A$1:$O$385"}</definedName>
    <definedName name="決算修正">[148]決算修正!$G$2:$L$135</definedName>
    <definedName name="決算書直担法人">#REF!</definedName>
    <definedName name="決算用">[0]!決算用</definedName>
    <definedName name="法人赤字定期">#REF!</definedName>
    <definedName name="流動預金２">[15]総括表横!#REF!</definedName>
    <definedName name="消費電力">[184]仕向制御サーバ!#REF!</definedName>
    <definedName name="添付連続保存">[12]!添付連続保存</definedName>
    <definedName name="渡辺_定期預金満期償還３">#REF!</definedName>
    <definedName name="準備預金２">[15]総括表横!#REF!</definedName>
    <definedName name="為替予約時">#REF!</definedName>
    <definedName name="為替関係手数料最終ｶﾞｲﾄﾞ">#REF!</definedName>
    <definedName name="片端両端">[185]data!$I$2:$I$3</definedName>
    <definedName name="物件名">[186]表紙!$Q$14</definedName>
    <definedName name="物件番号">[187]表紙!$Q$12</definedName>
    <definedName name="特別損益">[179]その他入力項目!#REF!</definedName>
    <definedName name="環境整備本部">#REF!</definedName>
    <definedName name="画面名表示">[141]!画面名表示</definedName>
    <definedName name="画面名表示2">[113]!画面名表示</definedName>
    <definedName name="画面遷移２" hidden="1">{"'Sheet2'!$C$3:$AL$35"}</definedName>
    <definedName name="留保・流出">[188]別表4!$H$52:$H$53</definedName>
    <definedName name="異店番変更フォーム_SHOW">[169]!異店番変更フォーム_SHOW</definedName>
    <definedName name="発信M.キャンセルM">[0]!発信M.キャンセルM</definedName>
    <definedName name="発信M.発信M">[0]!発信M.発信M</definedName>
    <definedName name="発注">#REF!</definedName>
    <definedName name="発生レイヤ">[127]Master!$D$2:$D$12</definedName>
    <definedName name="発生個所_ＵＣ">[127]Master!$C$2:$C$178</definedName>
    <definedName name="発生個所_ﾌﾟﾛｼｰｼﾞｬー">[127]Master!$B$2:$B$24</definedName>
    <definedName name="百万">#REF!</definedName>
    <definedName name="百万円">#REF!</definedName>
    <definedName name="直付_SSL">#REF!</definedName>
    <definedName name="直付_保守">#REF!</definedName>
    <definedName name="直付_制作費">#REF!</definedName>
    <definedName name="直付_監査">#REF!</definedName>
    <definedName name="直営店舗">#REF!</definedName>
    <definedName name="短Ｐキャップローン">#REF!</definedName>
    <definedName name="短期円貨ｽﾌﾟﾚｯﾄﾞ貸">#REF!</definedName>
    <definedName name="破産">#REF!</definedName>
    <definedName name="社員マスタ">#REF!</definedName>
    <definedName name="社員一覧">[189]社員一覧!$D$92:$E$202</definedName>
    <definedName name="祝日">'[190]240営業日'!#REF!</definedName>
    <definedName name="科目リスト">[191]準備ｼｰﾄ!$C$6:$C$34</definedName>
    <definedName name="科目リスト2">#REF!</definedName>
    <definedName name="科目名">[135]data!$A$3:$A$52</definedName>
    <definedName name="種別">[143]data!$A$3:$A$5</definedName>
    <definedName name="種類">#REF!</definedName>
    <definedName name="種類２">#REF!</definedName>
    <definedName name="稼動2008">#REF!</definedName>
    <definedName name="空室面積">#REF!</definedName>
    <definedName name="第4期資金">#REF!</definedName>
    <definedName name="第5期資金">#REF!</definedName>
    <definedName name="管理体制">#REF!</definedName>
    <definedName name="管理本部計">'[148]管理本部 '!$G$2:$L$127</definedName>
    <definedName name="範囲">[192]合成するもの!$B$5:$AA$400</definedName>
    <definedName name="簡易ＰＬ作成_のコピー">#REF!</definedName>
    <definedName name="簡略１">[150]利息収支比較表簡略型!$C$5,[150]利息収支比較表簡略型!$E$5,[150]利息収支比較表簡略型!$C$7:$C$10,[150]利息収支比較表簡略型!$E$7:$E$12,[150]利息収支比較表簡略型!$C$19:$C$20,[150]利息収支比較表簡略型!$E$19:$E$20,[150]利息収支比較表簡略型!$C$23:$C$24,[150]利息収支比較表簡略型!$E$23:$E$24,[150]利息収支比較表簡略型!$C$26:$C$29,[150]利息収支比較表簡略型!$E$26:$E$29,[150]利息収支比較表簡略型!$C$31,[150]利息収支比較表簡略型!$E$31,[150]利息収支比較表簡略型!$C$33,[150]利息収支比較表簡略型!$E$33:$E$35,[150]利息収支比較表簡略型!$C$36:$C$37,[150]利息収支比較表簡略型!$E$37,[150]利息収支比較表簡略型!$C$45:$C$46,[150]利息収支比較表簡略型!$D$47,[150]利息収支比較表簡略型!$E$32</definedName>
    <definedName name="簡略２">[150]利息収支比較表簡略型!$F$5,[150]利息収支比較表簡略型!$H$5,[150]利息収支比較表簡略型!$F$7:$F$10,[150]利息収支比較表簡略型!$H$7:$H$12,[150]利息収支比較表簡略型!$F$19:$F$20,[150]利息収支比較表簡略型!$H$19:$H$20,[150]利息収支比較表簡略型!$F$23:$F$24,[150]利息収支比較表簡略型!$H$23:$H$24,[150]利息収支比較表簡略型!$F$26:$F$29,[150]利息収支比較表簡略型!$H$26:$H$29,[150]利息収支比較表簡略型!$F$31,[150]利息収支比較表簡略型!$H$31,[150]利息収支比較表簡略型!$F$33,[150]利息収支比較表簡略型!$H$33:$H$35,[150]利息収支比較表簡略型!$F$36:$F$37,[150]利息収支比較表簡略型!$H$37,[150]利息収支比較表簡略型!$F$45:$F$46,[150]利息収支比較表簡略型!$G$47,[150]利息収支比較表簡略型!$H$32</definedName>
    <definedName name="粗利益">#REF!</definedName>
    <definedName name="累計Table">#REF!</definedName>
    <definedName name="組織">"H21"</definedName>
    <definedName name="経__費">#REF!</definedName>
    <definedName name="結果">#REF!</definedName>
    <definedName name="統合・システムテスト比率">#REF!</definedName>
    <definedName name="統合M.キャンセルM">[0]!統合M.キャンセルM</definedName>
    <definedName name="統合M.ブック統合M">[12]!統合M.ブック統合M</definedName>
    <definedName name="維持正社員">#REF!</definedName>
    <definedName name="総務">[148]総務G!$G$2:$L$127</definedName>
    <definedName name="総合管理">#REF!</definedName>
    <definedName name="総合職">[193]枠!#REF!</definedName>
    <definedName name="編成本部">#REF!</definedName>
    <definedName name="編集ボタン_CLICK">[169]!編集ボタン_CLICK</definedName>
    <definedName name="繰延資産台帳">#REF!</definedName>
    <definedName name="考査">#REF!</definedName>
    <definedName name="自社SW資産化ルール">#REF!</definedName>
    <definedName name="航空券発行機ﾀｲﾌﾟ１ＦＣ">#REF!</definedName>
    <definedName name="航空券発行機ﾀｲﾌﾟ２ＦＣ">#REF!</definedName>
    <definedName name="航空券発行機ﾀｲﾌﾟ３ＦＣ">#REF!</definedName>
    <definedName name="菊本">#REF!</definedName>
    <definedName name="要件定義比率">#REF!</definedName>
    <definedName name="要管理">#REF!</definedName>
    <definedName name="見積Ⅱ印刷範囲2">[194]ＳＤ!$A$6:$M$24,[194]ＳＤ!$A$26:$M$44</definedName>
    <definedName name="見積Ⅱ印刷範囲3">[194]ＳＤ!$A$6:$M$24,[194]ＳＤ!$A$26:$M$44,[194]ＳＤ!$A$46:$M$64</definedName>
    <definedName name="見積Ⅱ印刷範囲4">[194]ＳＤ!$A$6:$M$24,[194]ＳＤ!$A$26:$M$44,[194]ＳＤ!$A$46:$M$64,[194]ＳＤ!$A$66:$M$84</definedName>
    <definedName name="見積Ⅳ印刷範囲2">[194]その他!$A$6:$M$24,[194]その他!$A$26:$M$44</definedName>
    <definedName name="見積Ⅳ印刷範囲3">[194]その他!$A$6:$M$24,[194]その他!$A$26:$M$44,[194]その他!$A$46:$M$64</definedName>
    <definedName name="見積Ⅳ印刷範囲4">[194]その他!$A$6:$M$24,[194]その他!$A$26:$M$44,[194]その他!$A$46:$M$64,[194]その他!$A$66:$M$84</definedName>
    <definedName name="見積Ⅴ印刷範囲1">'[172]見積票Ⅴ,Ⅲ'!$A$6:$T$36,'[172]見積票Ⅴ,Ⅲ'!$Z$6:$AG$36</definedName>
    <definedName name="見積Ⅴ印刷範囲2">'[172]見積票Ⅴ,Ⅲ'!$A$6:$T$36,'[172]見積票Ⅴ,Ⅲ'!$Z$6:$AG$36,'[172]見積票Ⅴ,Ⅲ'!$A$38:$T$68,'[172]見積票Ⅴ,Ⅲ'!$Z$38:$AG$68</definedName>
    <definedName name="見積Ⅴ印刷範囲2K">'[172]見積票Ⅴ,Ⅲ'!$A$6:$T$36,'[172]見積票Ⅴ,Ⅲ'!$A$38:$T$68</definedName>
    <definedName name="見積Ⅴ印刷範囲3">'[172]見積票Ⅴ,Ⅲ'!$A$6:$T$36,'[172]見積票Ⅴ,Ⅲ'!$Z$6:$AG$36,'[172]見積票Ⅴ,Ⅲ'!$A$38:$T$68,'[172]見積票Ⅴ,Ⅲ'!$Z$38:$AG$68,'[172]見積票Ⅴ,Ⅲ'!$A$70:$T$100,'[172]見積票Ⅴ,Ⅲ'!$Z$70:$AG$100</definedName>
    <definedName name="見積Ⅴ印刷範囲3K">'[172]見積票Ⅴ,Ⅲ'!$A$6:$T$36,'[172]見積票Ⅴ,Ⅲ'!$A$38:$T$68,'[172]見積票Ⅴ,Ⅲ'!$A$70:$T$100</definedName>
    <definedName name="見積Ⅴ印刷範囲4">'[172]見積票Ⅴ,Ⅲ'!$A$6:$T$36,'[172]見積票Ⅴ,Ⅲ'!$Z$6:$AG$36,'[172]見積票Ⅴ,Ⅲ'!$A$38:$T$68,'[172]見積票Ⅴ,Ⅲ'!$Z$38:$AG$68,'[172]見積票Ⅴ,Ⅲ'!$A$70:$T$100,'[172]見積票Ⅴ,Ⅲ'!$Z$70:$AG$100,'[172]見積票Ⅴ,Ⅲ'!$A$102:$T$132,'[172]見積票Ⅴ,Ⅲ'!$Z$102:$AG$132</definedName>
    <definedName name="見積Ⅴ印刷範囲4K">'[172]見積票Ⅴ,Ⅲ'!$A$6:$T$36,'[172]見積票Ⅴ,Ⅲ'!$A$38:$T$68,'[172]見積票Ⅴ,Ⅲ'!$A$70:$T$100,'[172]見積票Ⅴ,Ⅲ'!$A$102:$T$132</definedName>
    <definedName name="見積り明細①">#REF!</definedName>
    <definedName name="見積り明細②">#REF!</definedName>
    <definedName name="見積人月">[195]積上見積!#REF!</definedName>
    <definedName name="見積提出">[129]データ!$J$9:$J$13</definedName>
    <definedName name="規制定期２">[15]総括表横!#REF!</definedName>
    <definedName name="記憶装置">#REF!</definedName>
    <definedName name="記録者">[127]Master!$J$2:$J$12</definedName>
    <definedName name="設備">#REF!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事業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定_全体配賦">#REF!</definedName>
    <definedName name="設定_業務推進">#REF!</definedName>
    <definedName name="設定_環境紐付">#REF!</definedName>
    <definedName name="設定_環境紐付外">#REF!</definedName>
    <definedName name="設定_編成本部">#REF!</definedName>
    <definedName name="該当伝票抽出">#REF!</definedName>
    <definedName name="詳細進捗">#REF!</definedName>
    <definedName name="課税所得A">#REF!</definedName>
    <definedName name="請求内訳明細別途集計用">#REF!</definedName>
    <definedName name="請求書">#REF!</definedName>
    <definedName name="請求月">[130]データ!$L$9:$L$20</definedName>
    <definedName name="財務経理">[148]財務経理部計!$G$2:$L$127</definedName>
    <definedName name="責任者回答日付">[196]障害票!#REF!</definedName>
    <definedName name="買掛・未払">#REF!</definedName>
    <definedName name="貸倒費用">[136]data!$A$216:$A$217</definedName>
    <definedName name="貸室種別">#REF!</definedName>
    <definedName name="費用_人件費">#REF!</definedName>
    <definedName name="費用を打つ①">[197]支払明細!$A$7,[197]支払明細!$H$7,[197]支払明細!$I$7,[197]支払明細!$F$7,[197]支払明細!$K$7,[197]支払明細!$N$7,[197]支払明細!$P$7,[197]支払明細!$R$7,[197]支払明細!$S$7,[197]支払明細!$A$8,[197]支払明細!$H$8,[197]支払明細!$I$8,[197]支払明細!$F$8,[197]支払明細!$K$8,[197]支払明細!$N$8,[197]支払明細!$P$8,[197]支払明細!$R$8,[197]支払明細!$S$8,[197]支払明細!$A$9,[197]支払明細!$H$9,[197]支払明細!$I$9,[197]支払明細!$F$9,[197]支払明細!$K$9,[197]支払明細!$N$9,[197]支払明細!$P$9,[197]支払明細!$R$9,[197]支払明細!$S$9,[197]支払明細!$A$10,[197]支払明細!$H$10,[197]支払明細!$I$10,[197]支払明細!$F$10,[197]支払明細!$K$10,[197]支払明細!$N$10,[197]支払明細!$P$10,[197]支払明細!$R$10,[197]支払明細!$S$10,[197]支払明細!$A$7</definedName>
    <definedName name="費用を打つ②">[197]支払明細!$A$11,[197]支払明細!$H$11,[197]支払明細!$I$11,[197]支払明細!$F$11,[197]支払明細!$K$11,[197]支払明細!$N$11,[197]支払明細!$P$11,[197]支払明細!$R$11,[197]支払明細!$S$11,[197]支払明細!$A$12,[197]支払明細!$H$12,[197]支払明細!$I$12,[197]支払明細!$F$12,[197]支払明細!$K$12,[197]支払明細!$N$12,[197]支払明細!$P$12,[197]支払明細!$R$12,[197]支払明細!$S$12,[197]支払明細!$A$13,[197]支払明細!$H$13,[197]支払明細!$I$13,[197]支払明細!$F$13,[197]支払明細!$K$13,[197]支払明細!$N$13,[197]支払明細!$P$13,[197]支払明細!$R$13,[197]支払明細!$S$13,[197]支払明細!$A$14,[197]支払明細!$H$14,[197]支払明細!$I$14,[197]支払明細!$F$14,[197]支払明細!$K$14,[197]支払明細!$N$14,[197]支払明細!$P$14,[197]支払明細!$R$14,[197]支払明細!$S$14,[197]支払明細!$A$11</definedName>
    <definedName name="費用を打つ③">[197]支払明細!$A$15,[197]支払明細!$H$15,[197]支払明細!$I$15,[197]支払明細!$F$15,[197]支払明細!$K$15,[197]支払明細!$N$15,[197]支払明細!$P$15,[197]支払明細!$R$15,[197]支払明細!$S$15,[197]支払明細!$A$16,[197]支払明細!$H$16,[197]支払明細!$I$16,[197]支払明細!$F$16,[197]支払明細!$K$16,[197]支払明細!$N$16,[197]支払明細!$P$16,[197]支払明細!$R$16,[197]支払明細!$S$16,[197]支払明細!$A$17,[197]支払明細!$H$17,[197]支払明細!$I$17,[197]支払明細!$F$17,[197]支払明細!$K$17,[197]支払明細!$N$17,[197]支払明細!$P$17,[197]支払明細!$R$17,[197]支払明細!$S$17,[197]支払明細!$A$18,[197]支払明細!$H$18,[197]支払明細!$I$18,[197]支払明細!$F$18,[197]支払明細!$K$18,[197]支払明細!$N$18,[197]支払明細!$P$18,[197]支払明細!$R$18,[197]支払明細!$S$18,[197]支払明細!$A$15</definedName>
    <definedName name="費用を打つ④">[197]支払明細!$A$19,[197]支払明細!$H$19,[197]支払明細!$I$19,[197]支払明細!$F$19,[197]支払明細!$K$19,[197]支払明細!$N$19,[197]支払明細!$P$19,[197]支払明細!$R$19,[197]支払明細!$S$19,[197]支払明細!$A$20,[197]支払明細!$H$20,[197]支払明細!$I$20,[197]支払明細!$F$20,[197]支払明細!$K$20,[197]支払明細!$N$20,[197]支払明細!$P$20,[197]支払明細!$R$20,[197]支払明細!$S$20,[197]支払明細!$A$21,[197]支払明細!$H$21,[197]支払明細!$I$21,[197]支払明細!$F$21,[197]支払明細!$K$21,[197]支払明細!$N$21,[197]支払明細!$P$21,[197]支払明細!$R$21,[197]支払明細!$S$21,[197]支払明細!$A$22,[197]支払明細!$H$22,[197]支払明細!$I$22,[197]支払明細!$F$22,[197]支払明細!$K$22,[197]支払明細!$N$22,[197]支払明細!$P$22,[197]支払明細!$R$22,[197]支払明細!$S$22,[197]支払明細!$A$19</definedName>
    <definedName name="費用を打つ⑤">[197]支払明細!$A$23,[197]支払明細!$H$23,[197]支払明細!$I$23,[197]支払明細!$F$23,[197]支払明細!$K$23,[197]支払明細!$N$23,[197]支払明細!$P$23,[197]支払明細!$R$23,[197]支払明細!$S$23,[197]支払明細!$A$24,[197]支払明細!$H$24,[197]支払明細!$I$24,[197]支払明細!$F$24,[197]支払明細!$K$24,[197]支払明細!$N$24,[197]支払明細!$P$24,[197]支払明細!$R$24,[197]支払明細!$S$24,[197]支払明細!$A$25,[197]支払明細!$H$25,[197]支払明細!$I$25,[197]支払明細!$F$25,[197]支払明細!$K$25,[197]支払明細!$N$25,[197]支払明細!$P$25,[197]支払明細!$R$25,[197]支払明細!$S$25,[197]支払明細!$A$26,[197]支払明細!$H$26,[197]支払明細!$I$26,[197]支払明細!$F$26,[197]支払明細!$K$26,[197]支払明細!$N$26,[197]支払明細!$P$26,[197]支払明細!$R$26,[197]支払明細!$S$26,[197]支払明細!$A$23</definedName>
    <definedName name="費用を打つ⑥">[197]支払明細!$A$27,[197]支払明細!$H$27,[197]支払明細!$I$27,[197]支払明細!$F$27,[197]支払明細!$K$27,[197]支払明細!$N$27,[197]支払明細!$P$27,[197]支払明細!$R$27,[197]支払明細!$S$27,[197]支払明細!$A$28,[197]支払明細!$H$28,[197]支払明細!$I$28,[197]支払明細!$F$28,[197]支払明細!$K$28,[197]支払明細!$N$28,[197]支払明細!$P$28,[197]支払明細!$R$28,[197]支払明細!$S$28,[197]支払明細!$A$29,[197]支払明細!$H$29,[197]支払明細!$I$29,[197]支払明細!$F$29,[197]支払明細!$K$29,[197]支払明細!$N$29,[197]支払明細!$P$29,[197]支払明細!$R$29,[197]支払明細!$S$29,[197]支払明細!$A$30,[197]支払明細!$H$30,[197]支払明細!$I$30,[197]支払明細!$F$30,[197]支払明細!$K$30,[197]支払明細!$N$30,[197]支払明細!$P$30,[197]支払明細!$R$30,[197]支払明細!$S$30,[197]支払明細!$A$27</definedName>
    <definedName name="費用科目">#REF!</definedName>
    <definedName name="賃貸総面積">#REF!</definedName>
    <definedName name="資格">[163]マスタ!$F$6:$N$26</definedName>
    <definedName name="資格職位">[156]データ!#REF!</definedName>
    <definedName name="資産分離子会社">[153]選択肢!$A$119:$A$121</definedName>
    <definedName name="資金収支">#REF!</definedName>
    <definedName name="超計">#REF!</definedName>
    <definedName name="返済率">'[198]参考 参照'!$D$3:$E$8</definedName>
    <definedName name="送信">[199]!送信</definedName>
    <definedName name="通信費">[61]入力!$D$9:$O$9</definedName>
    <definedName name="通知書用国内手数料計">#REF!</definedName>
    <definedName name="選択_結果">[200]選択!#REF!</definedName>
    <definedName name="邦貨">"邦貨"</definedName>
    <definedName name="部署">[201]部署!$A$1:$D$65536</definedName>
    <definedName name="部署名">[181]削減余地費用リスト!#REF!</definedName>
    <definedName name="都道府県名称">[153]選択肢!$B$20:$B$67</definedName>
    <definedName name="重量">[184]仕向制御サーバ!#REF!</definedName>
    <definedName name="野上" hidden="1">{"'Sheet2'!$C$3:$AL$35"}</definedName>
    <definedName name="金融庁業種番号区分２">[153]選択肢!$A$473:$A$483</definedName>
    <definedName name="銀座店">#REF!</definedName>
    <definedName name="開発">#REF!</definedName>
    <definedName name="開発ｽﾃｯﾌﾟ数">[132]別紙１１,[202]１２!$F$24</definedName>
    <definedName name="開発ツール">#REF!</definedName>
    <definedName name="開示債権千円">[203]リスク管理債権単体!#REF!</definedName>
    <definedName name="障害内容">#REF!</definedName>
    <definedName name="障害票番号">#REF!</definedName>
    <definedName name="障害関連番号1">[196]障害票!#REF!</definedName>
    <definedName name="障害関連番号2">[196]障害票!#REF!</definedName>
    <definedName name="障害関連番号3">[196]障害票!#REF!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電流100">[184]仕向制御サーバ!#REF!</definedName>
    <definedName name="電流200">[184]仕向制御サーバ!#REF!</definedName>
    <definedName name="電源種類">[130]データ!$O$9:$O$18</definedName>
    <definedName name="非居円２">[15]総括表横!#REF!</definedName>
    <definedName name="項目">#REF!</definedName>
    <definedName name="預超_１">#REF!</definedName>
    <definedName name="預金計">#REF!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1" i="6" l="1"/>
  <c r="M49" i="6"/>
  <c r="M43" i="6"/>
  <c r="M47" i="6"/>
  <c r="M45" i="6"/>
  <c r="M14" i="6"/>
  <c r="B3" i="4"/>
  <c r="B2" i="4"/>
  <c r="G58" i="6"/>
  <c r="H58" i="6"/>
  <c r="I58" i="6"/>
  <c r="J58" i="6"/>
  <c r="K58" i="6"/>
  <c r="L58" i="6"/>
  <c r="D64" i="7"/>
  <c r="E64" i="7"/>
  <c r="F64" i="7"/>
  <c r="G64" i="7"/>
  <c r="H64" i="7"/>
  <c r="I64" i="7"/>
  <c r="C64" i="7"/>
  <c r="D62" i="7"/>
  <c r="E62" i="7"/>
  <c r="F62" i="7"/>
  <c r="G62" i="7"/>
  <c r="H62" i="7"/>
  <c r="I62" i="7"/>
  <c r="C62" i="7"/>
  <c r="D60" i="7"/>
  <c r="E60" i="7"/>
  <c r="F60" i="7"/>
  <c r="G60" i="7"/>
  <c r="H60" i="7"/>
  <c r="I60" i="7"/>
  <c r="C60" i="7"/>
  <c r="D66" i="7"/>
  <c r="E66" i="7"/>
  <c r="F66" i="7"/>
  <c r="G66" i="7"/>
  <c r="H66" i="7"/>
  <c r="I66" i="7"/>
  <c r="C66" i="7"/>
  <c r="I67" i="7"/>
  <c r="H67" i="7"/>
  <c r="G67" i="7"/>
  <c r="F67" i="7"/>
  <c r="E67" i="7"/>
  <c r="D67" i="7"/>
  <c r="I65" i="7"/>
  <c r="I63" i="7"/>
  <c r="H63" i="7"/>
  <c r="G63" i="7"/>
  <c r="F63" i="7"/>
  <c r="E63" i="7"/>
  <c r="D63" i="7"/>
  <c r="I61" i="7"/>
  <c r="H61" i="7"/>
  <c r="G61" i="7"/>
  <c r="F61" i="7"/>
  <c r="E61" i="7"/>
  <c r="D61" i="7"/>
  <c r="L59" i="7"/>
  <c r="D59" i="7"/>
  <c r="E59" i="7"/>
  <c r="F59" i="7"/>
  <c r="G59" i="7"/>
  <c r="H59" i="7"/>
  <c r="L46" i="7"/>
  <c r="L33" i="7"/>
  <c r="I16" i="7"/>
  <c r="H14" i="7"/>
  <c r="H16" i="7"/>
  <c r="I17" i="7"/>
  <c r="D14" i="7"/>
  <c r="E14" i="7"/>
  <c r="F14" i="7"/>
  <c r="G14" i="7"/>
  <c r="C14" i="7"/>
  <c r="D12" i="7"/>
  <c r="C12" i="7"/>
  <c r="D10" i="7"/>
  <c r="C10" i="7"/>
  <c r="D8" i="7"/>
  <c r="C8" i="7"/>
  <c r="I55" i="7"/>
  <c r="H55" i="7"/>
  <c r="I56" i="7"/>
  <c r="I52" i="7"/>
  <c r="I50" i="7"/>
  <c r="I48" i="7"/>
  <c r="Q11" i="6"/>
  <c r="P9" i="6"/>
  <c r="P10" i="6"/>
  <c r="P8" i="6"/>
  <c r="P11" i="6"/>
  <c r="D16" i="11"/>
  <c r="E16" i="11"/>
  <c r="F16" i="11"/>
  <c r="C16" i="11"/>
  <c r="D12" i="14"/>
  <c r="C12" i="14"/>
  <c r="H57" i="6"/>
  <c r="I57" i="6"/>
  <c r="J57" i="6"/>
  <c r="K57" i="6"/>
  <c r="L57" i="6"/>
  <c r="H8" i="9"/>
  <c r="I8" i="9"/>
  <c r="J8" i="9"/>
  <c r="K8" i="9"/>
  <c r="G57" i="6"/>
  <c r="G8" i="9"/>
  <c r="L8" i="9"/>
  <c r="F57" i="6"/>
  <c r="F8" i="9"/>
  <c r="D8" i="9"/>
  <c r="E57" i="6"/>
  <c r="E8" i="9"/>
  <c r="C8" i="9"/>
  <c r="C10" i="9"/>
  <c r="F58" i="6"/>
  <c r="B3" i="16"/>
  <c r="B2" i="16"/>
  <c r="L12" i="14"/>
  <c r="M12" i="14"/>
  <c r="N12" i="14"/>
  <c r="B3" i="14"/>
  <c r="B2" i="14"/>
  <c r="C16" i="6"/>
  <c r="B22" i="11"/>
  <c r="B23" i="11"/>
  <c r="B24" i="11"/>
  <c r="B25" i="11"/>
  <c r="B26" i="11"/>
  <c r="B27" i="11"/>
  <c r="B21" i="11"/>
  <c r="C51" i="6"/>
  <c r="D51" i="6"/>
  <c r="E51" i="6"/>
  <c r="D55" i="7"/>
  <c r="E55" i="7"/>
  <c r="F55" i="7"/>
  <c r="G55" i="7"/>
  <c r="C55" i="7"/>
  <c r="D56" i="7"/>
  <c r="E56" i="7"/>
  <c r="F56" i="7"/>
  <c r="G56" i="7"/>
  <c r="H56" i="7"/>
  <c r="D42" i="7"/>
  <c r="C42" i="7"/>
  <c r="D29" i="7"/>
  <c r="E29" i="7"/>
  <c r="F29" i="7"/>
  <c r="G29" i="7"/>
  <c r="C29" i="7"/>
  <c r="D16" i="7"/>
  <c r="E16" i="7"/>
  <c r="F16" i="7"/>
  <c r="G16" i="7"/>
  <c r="C16" i="7"/>
  <c r="B25" i="7"/>
  <c r="B23" i="7"/>
  <c r="B21" i="7"/>
  <c r="G16" i="11"/>
  <c r="H16" i="11"/>
  <c r="I16" i="11"/>
  <c r="J16" i="11"/>
  <c r="K16" i="11"/>
  <c r="L16" i="11"/>
  <c r="B3" i="11"/>
  <c r="B2" i="11"/>
  <c r="C21" i="11"/>
  <c r="D21" i="11"/>
  <c r="E21" i="11"/>
  <c r="F21" i="11"/>
  <c r="C22" i="11"/>
  <c r="D22" i="11"/>
  <c r="E22" i="11"/>
  <c r="F22" i="11"/>
  <c r="C23" i="11"/>
  <c r="D23" i="11"/>
  <c r="E23" i="11"/>
  <c r="F23" i="11"/>
  <c r="C24" i="11"/>
  <c r="D24" i="11"/>
  <c r="E24" i="11"/>
  <c r="F24" i="11"/>
  <c r="C25" i="11"/>
  <c r="D25" i="11"/>
  <c r="E25" i="11"/>
  <c r="F25" i="11"/>
  <c r="C26" i="11"/>
  <c r="D26" i="11"/>
  <c r="E26" i="11"/>
  <c r="F26" i="11"/>
  <c r="C27" i="11"/>
  <c r="D27" i="11"/>
  <c r="E27" i="11"/>
  <c r="F27" i="11"/>
  <c r="C28" i="11"/>
  <c r="D28" i="11"/>
  <c r="E28" i="11"/>
  <c r="F28" i="11"/>
  <c r="I29" i="11"/>
  <c r="J29" i="11"/>
  <c r="K29" i="11"/>
  <c r="L29" i="11"/>
  <c r="B29" i="9"/>
  <c r="B28" i="9"/>
  <c r="B21" i="9"/>
  <c r="B19" i="9"/>
  <c r="C14" i="9"/>
  <c r="B3" i="9"/>
  <c r="B2" i="9"/>
  <c r="M8" i="9"/>
  <c r="M10" i="9"/>
  <c r="M14" i="9"/>
  <c r="H52" i="7"/>
  <c r="G52" i="7"/>
  <c r="F52" i="7"/>
  <c r="E52" i="7"/>
  <c r="D52" i="7"/>
  <c r="H50" i="7"/>
  <c r="G50" i="7"/>
  <c r="F50" i="7"/>
  <c r="E50" i="7"/>
  <c r="D50" i="7"/>
  <c r="H48" i="7"/>
  <c r="G48" i="7"/>
  <c r="F48" i="7"/>
  <c r="E48" i="7"/>
  <c r="D48" i="7"/>
  <c r="D46" i="7"/>
  <c r="E46" i="7"/>
  <c r="F46" i="7"/>
  <c r="G46" i="7"/>
  <c r="H46" i="7"/>
  <c r="H17" i="7"/>
  <c r="G17" i="7"/>
  <c r="F17" i="7"/>
  <c r="E17" i="7"/>
  <c r="D17" i="7"/>
  <c r="D13" i="7"/>
  <c r="D11" i="7"/>
  <c r="D9" i="7"/>
  <c r="D7" i="7"/>
  <c r="E7" i="7"/>
  <c r="F7" i="7"/>
  <c r="G7" i="7"/>
  <c r="H7" i="7"/>
  <c r="K7" i="7"/>
  <c r="L7" i="7"/>
  <c r="C59" i="6"/>
  <c r="E59" i="6"/>
  <c r="F59" i="6"/>
  <c r="G59" i="6"/>
  <c r="H59" i="6"/>
  <c r="I59" i="6"/>
  <c r="J59" i="6"/>
  <c r="K59" i="6"/>
  <c r="L59" i="6"/>
  <c r="D56" i="6"/>
  <c r="E56" i="6"/>
  <c r="F56" i="6"/>
  <c r="G56" i="6"/>
  <c r="H56" i="6"/>
  <c r="I56" i="6"/>
  <c r="J56" i="6"/>
  <c r="K56" i="6"/>
  <c r="L56" i="6"/>
  <c r="M16" i="6"/>
  <c r="M12" i="6"/>
  <c r="M10" i="6"/>
  <c r="M8" i="6"/>
  <c r="D42" i="6"/>
  <c r="E42" i="6"/>
  <c r="F42" i="6"/>
  <c r="G42" i="6"/>
  <c r="H42" i="6"/>
  <c r="I42" i="6"/>
  <c r="J42" i="6"/>
  <c r="K42" i="6"/>
  <c r="L42" i="6"/>
  <c r="D7" i="6"/>
  <c r="E7" i="6"/>
  <c r="F7" i="6"/>
  <c r="G7" i="6"/>
  <c r="H7" i="6"/>
  <c r="I7" i="6"/>
  <c r="J7" i="6"/>
  <c r="K7" i="6"/>
  <c r="L7" i="6"/>
  <c r="D20" i="7"/>
  <c r="E20" i="7"/>
  <c r="F20" i="7"/>
  <c r="G20" i="7"/>
  <c r="H20" i="7"/>
  <c r="L20" i="7"/>
  <c r="D33" i="7"/>
  <c r="E33" i="7"/>
  <c r="F33" i="7"/>
  <c r="G33" i="7"/>
  <c r="H33" i="7"/>
  <c r="B3" i="7"/>
  <c r="B2" i="7"/>
  <c r="B3" i="6"/>
  <c r="B2" i="6"/>
  <c r="D43" i="7"/>
  <c r="D39" i="7"/>
  <c r="D37" i="7"/>
  <c r="D35" i="7"/>
  <c r="B3" i="3"/>
  <c r="B2" i="3"/>
  <c r="M21" i="9"/>
  <c r="M29" i="9"/>
  <c r="M19" i="9"/>
  <c r="M28" i="9"/>
  <c r="M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Stephane Teral</author>
  </authors>
  <commentList>
    <comment ref="G43" authorId="0" shapeId="0" xr:uid="{D50B1C57-C2FE-438E-8F19-A0463FE0BC9E}">
      <text>
        <r>
          <rPr>
            <b/>
            <sz val="9"/>
            <color indexed="81"/>
            <rFont val="Tahoma"/>
            <family val="2"/>
          </rPr>
          <t>Stephane Teral:</t>
        </r>
        <r>
          <rPr>
            <sz val="9"/>
            <color indexed="81"/>
            <rFont val="Tahoma"/>
            <family val="2"/>
          </rPr>
          <t xml:space="preserve">
500 by end of March 2020</t>
        </r>
      </text>
    </comment>
    <comment ref="H43" authorId="0" shapeId="0" xr:uid="{45BD7684-7F68-414A-AE1F-C0DA30C7D7A0}">
      <text>
        <r>
          <rPr>
            <b/>
            <sz val="9"/>
            <color indexed="81"/>
            <rFont val="Tahoma"/>
            <family val="2"/>
          </rPr>
          <t>Stephane Teral:</t>
        </r>
        <r>
          <rPr>
            <sz val="9"/>
            <color indexed="81"/>
            <rFont val="Tahoma"/>
            <family val="2"/>
          </rPr>
          <t xml:space="preserve">
10,000 by end of June 2021</t>
        </r>
      </text>
    </comment>
    <comment ref="H45" authorId="0" shapeId="0" xr:uid="{8F7BDBC1-865E-4F0F-B43F-E08E189EF816}">
      <text>
        <r>
          <rPr>
            <b/>
            <sz val="9"/>
            <color indexed="81"/>
            <rFont val="Tahoma"/>
            <family val="2"/>
          </rPr>
          <t>Stephane Teral:</t>
        </r>
        <r>
          <rPr>
            <sz val="9"/>
            <color indexed="81"/>
            <rFont val="Tahoma"/>
            <family val="2"/>
          </rPr>
          <t xml:space="preserve">
10K by end of 2021</t>
        </r>
      </text>
    </comment>
    <comment ref="I45" authorId="0" shapeId="0" xr:uid="{0F1EC19E-1242-44A3-82AE-AD283F42D17D}">
      <text>
        <r>
          <rPr>
            <b/>
            <sz val="9"/>
            <color indexed="81"/>
            <rFont val="Tahoma"/>
            <family val="2"/>
          </rPr>
          <t>Stephane Teral:</t>
        </r>
        <r>
          <rPr>
            <sz val="9"/>
            <color indexed="81"/>
            <rFont val="Tahoma"/>
            <family val="2"/>
          </rPr>
          <t xml:space="preserve">
50k by end of March 2022</t>
        </r>
      </text>
    </comment>
    <comment ref="H47" authorId="0" shapeId="0" xr:uid="{F92136E0-894C-45F1-84FB-5E5F692B074A}">
      <text>
        <r>
          <rPr>
            <b/>
            <sz val="9"/>
            <color indexed="81"/>
            <rFont val="Tahoma"/>
            <family val="2"/>
          </rPr>
          <t>Stephane Teral:</t>
        </r>
        <r>
          <rPr>
            <sz val="9"/>
            <color indexed="81"/>
            <rFont val="Tahoma"/>
            <family val="2"/>
          </rPr>
          <t xml:space="preserve">
10k by end of March 2021</t>
        </r>
      </text>
    </comment>
    <comment ref="I47" authorId="0" shapeId="0" xr:uid="{20B52A40-AED4-45B5-8C95-9409FD83E713}">
      <text>
        <r>
          <rPr>
            <b/>
            <sz val="9"/>
            <color indexed="81"/>
            <rFont val="Tahoma"/>
            <family val="2"/>
          </rPr>
          <t>Stephane Teral:</t>
        </r>
        <r>
          <rPr>
            <sz val="9"/>
            <color indexed="81"/>
            <rFont val="Tahoma"/>
            <family val="2"/>
          </rPr>
          <t xml:space="preserve">
Same as KDDI, 50k by end of March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Stephane Teral</author>
  </authors>
  <commentList>
    <comment ref="F19" authorId="0" shapeId="0" xr:uid="{F991B088-98B5-4C13-98A9-1BF28D248D20}">
      <text>
        <r>
          <rPr>
            <b/>
            <sz val="9"/>
            <color indexed="81"/>
            <rFont val="Tahoma"/>
            <family val="2"/>
          </rPr>
          <t>Stephane Teral:</t>
        </r>
        <r>
          <rPr>
            <sz val="9"/>
            <color indexed="81"/>
            <rFont val="Tahoma"/>
            <family val="2"/>
          </rPr>
          <t xml:space="preserve">
Total was $980.28M, take 80% for China = $784.2M
</t>
        </r>
      </text>
    </comment>
  </commentList>
</comments>
</file>

<file path=xl/sharedStrings.xml><?xml version="1.0" encoding="utf-8"?>
<sst xmlns="http://schemas.openxmlformats.org/spreadsheetml/2006/main" count="257" uniqueCount="144">
  <si>
    <t>Survey data and estimates</t>
  </si>
  <si>
    <t>RAN, vRAN, 2/3G Core, EPC, vEPC, 5G NC</t>
  </si>
  <si>
    <t>ZTE</t>
  </si>
  <si>
    <t>Estimates</t>
  </si>
  <si>
    <t>Samsung</t>
  </si>
  <si>
    <t>NEC</t>
  </si>
  <si>
    <t>Nokia</t>
  </si>
  <si>
    <t>vRAN</t>
  </si>
  <si>
    <t>Huawei</t>
  </si>
  <si>
    <t>RAN</t>
  </si>
  <si>
    <t>Fujitsu</t>
  </si>
  <si>
    <t>Ericsson</t>
  </si>
  <si>
    <t>vEPC</t>
  </si>
  <si>
    <t xml:space="preserve"> </t>
  </si>
  <si>
    <t>Source of Information</t>
  </si>
  <si>
    <t>Segments</t>
  </si>
  <si>
    <t>Vendor</t>
  </si>
  <si>
    <t>Historical data accounts for sales of the following vendors:</t>
  </si>
  <si>
    <t xml:space="preserve">Abstract: </t>
  </si>
  <si>
    <t xml:space="preserve">LightCounting makes global economic and financial analysis of specific companies, use publicly available information such as SEC filings, company presentations or other market researches as input to its forecasting. </t>
  </si>
  <si>
    <t>Financial Analysis</t>
  </si>
  <si>
    <t xml:space="preserve">Scenarios consider developments such as new regulatory frameworks, macroeconmics events, and new technology introduction (e.g., massive MIMO, millimeter waves, higher order of modulation) that may impact network rollouts, upgrdes and expansion. Expert opinions are often used to evaluate and compare different scenarios and pick the most possible one.  </t>
  </si>
  <si>
    <t>Scenario Analysis</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</si>
  <si>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expanions because a robust 4G footprint is required before turning up a 5G service; 2/ 2G/3G networks might be sunset for spectrum refarming for 5G; and 3/ dynamic spectrum sharing (DSS) generates more software and diminishes the new for new 5G radios.</t>
  </si>
  <si>
    <t>Cross-impact Analysis</t>
  </si>
  <si>
    <t>LightCounting forecasting highly involves industry expert opinions as well as discussions with service providers, wireless infrastructure vendors, their suppliers and customers. It is through the synthesis of these opinions that a final forecast is obtained.</t>
  </si>
  <si>
    <t>Expert Opinions</t>
  </si>
  <si>
    <t>Forecast methodology is based on extrapolation of historical rollout patterns of a new generation of wireless network (e.g., current 4G to 5G migration), existing network expansion (e.g., adding new BTS and/or new features), and software upgrades (e.g., turning up 5G-ready existing 4G radios). Information on historical patterns is obtained by means of LightCounting regular discussions with service providers and vendors.</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</si>
  <si>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</si>
  <si>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</si>
  <si>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</si>
  <si>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</si>
  <si>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</si>
  <si>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</si>
  <si>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</si>
  <si>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</si>
  <si>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</si>
  <si>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</si>
  <si>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</si>
  <si>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</si>
  <si>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</si>
  <si>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</si>
  <si>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</si>
  <si>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</si>
  <si>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</si>
  <si>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</si>
  <si>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</si>
  <si>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</si>
  <si>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</si>
  <si>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</si>
  <si>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</si>
  <si>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</si>
  <si>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</si>
  <si>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</si>
  <si>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</si>
  <si>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</si>
  <si>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</si>
  <si>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</si>
  <si>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</si>
  <si>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</si>
  <si>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</si>
  <si>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</si>
  <si>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Products included in this market size, share and forecast</t>
  </si>
  <si>
    <t>Definition</t>
  </si>
  <si>
    <t>Forecast Segment</t>
  </si>
  <si>
    <t>Segment Definitions</t>
  </si>
  <si>
    <t>2019-2025</t>
  </si>
  <si>
    <t>CAGR</t>
  </si>
  <si>
    <t>ASP ($)</t>
  </si>
  <si>
    <t>YoY growth</t>
  </si>
  <si>
    <t>Total</t>
  </si>
  <si>
    <t>Sales ($M) and Growth Rates</t>
  </si>
  <si>
    <t>Service Providers</t>
  </si>
  <si>
    <t>RAN Base Stations (BTS) Footprint</t>
  </si>
  <si>
    <t>4G Units and Growth Rates</t>
  </si>
  <si>
    <t>5G Units and Growth Rates</t>
  </si>
  <si>
    <t>4G Subscribers and Growth Rates</t>
  </si>
  <si>
    <t>5G Subscribers and Growth Rates</t>
  </si>
  <si>
    <t>4G</t>
  </si>
  <si>
    <t>5G</t>
  </si>
  <si>
    <t>Total Subscribers and Growth Rates</t>
  </si>
  <si>
    <t>Mobile Subscribers (000s)</t>
  </si>
  <si>
    <t>3G Subscribers and Growth Rates</t>
  </si>
  <si>
    <t>RAN (4G eNodeB and 5G NR/gNB) Forecast</t>
  </si>
  <si>
    <t>4G eNodeB</t>
  </si>
  <si>
    <t>5G NR/gNB</t>
  </si>
  <si>
    <t>RAN Vendor Market Shares</t>
  </si>
  <si>
    <t>RAN Vendor</t>
  </si>
  <si>
    <t>Yearly RAN Sales ($M), including vRAN</t>
  </si>
  <si>
    <t>Yearly RAN Sales Shares (%)</t>
  </si>
  <si>
    <t>LightCounting Wireless Infrastructure: Japan Update</t>
  </si>
  <si>
    <t>September 2020 (published September 30, 2020)</t>
  </si>
  <si>
    <t>RAN, vRAN</t>
  </si>
  <si>
    <t>NTT DOCOMO</t>
  </si>
  <si>
    <t>KDDI</t>
  </si>
  <si>
    <t>Softbank</t>
  </si>
  <si>
    <t>Rakuten Mobile</t>
  </si>
  <si>
    <t>Net additions 4G &amp; 5G Units</t>
  </si>
  <si>
    <t>Mobile Operator Capital Expenditures (Capex)</t>
  </si>
  <si>
    <t>Fiscal Year Capex in Japanese Yen (Billion)</t>
  </si>
  <si>
    <t>&lt;= 3-year guidance =&gt;</t>
  </si>
  <si>
    <t>Note: include wireline capex for both KDDI and Softbank</t>
  </si>
  <si>
    <t>Rakuten Mobile Network Vendors</t>
  </si>
  <si>
    <t>Rakuten Mobile Network Vendors by Network Domain</t>
  </si>
  <si>
    <t>Radio units (RUs)</t>
  </si>
  <si>
    <t>Altiostar</t>
  </si>
  <si>
    <t>Self organizing network (SON) module</t>
  </si>
  <si>
    <t xml:space="preserve">Cloud </t>
  </si>
  <si>
    <t>4G core (EPC)</t>
  </si>
  <si>
    <t>4G core IMS</t>
  </si>
  <si>
    <t>5G Core (5GC)</t>
  </si>
  <si>
    <t>Instant messaging &amp; RCS</t>
  </si>
  <si>
    <t>BSS</t>
  </si>
  <si>
    <t>OSS</t>
  </si>
  <si>
    <t>Data centers (edge &amp; central)</t>
  </si>
  <si>
    <t>Network testing &amp; monitoring</t>
  </si>
  <si>
    <t>Optical transport</t>
  </si>
  <si>
    <t>Network Domain</t>
  </si>
  <si>
    <t>Vendors</t>
  </si>
  <si>
    <t>Units and Growth Rates, includes indoor and outdoor</t>
  </si>
  <si>
    <t>Sub-6GHz</t>
  </si>
  <si>
    <t>mmWave (28GHz)</t>
  </si>
  <si>
    <t>Indoor</t>
  </si>
  <si>
    <t>Outdoor</t>
  </si>
  <si>
    <t>5G Outdoor vs. Indoor according to MIC</t>
  </si>
  <si>
    <t>Note: this report only covers RAN</t>
  </si>
  <si>
    <t>Open vRAN (CU &amp; DU)</t>
  </si>
  <si>
    <t>IT &amp; system integration</t>
  </si>
  <si>
    <t>Forecast</t>
  </si>
  <si>
    <t>LightCounting</t>
  </si>
  <si>
    <t>MIC</t>
  </si>
  <si>
    <t>Softbank Mobile</t>
  </si>
  <si>
    <t>5G Open RAN penetration of total 5G BTS units</t>
  </si>
  <si>
    <t>Total RAN</t>
  </si>
  <si>
    <t>Open RAN %</t>
  </si>
  <si>
    <t>Traditional RAN</t>
  </si>
  <si>
    <t>2020 YTD</t>
  </si>
  <si>
    <t>3G/4G/5G Subscribers and Growth Rates</t>
  </si>
  <si>
    <t>3G</t>
  </si>
  <si>
    <t>This report focuses on Japan’s mobile market and analyzes the implications of the introduction of Rakuten Mobile and the Japanese government’s open RAN push. The publication date is scheduled a few weeks after the 4 services providers (e.g., KDDI, NTT DOCOMO, Rakuten Mobile, and Softbank) provide their interim report so that we can gather many details about 1H20 and provide a 2H20 outlook, a 5-year RAN forecast, and a 3-year capex outlook. This report also includes subscriber and base station (BTS) numbers and RAN vendor market shares and analysis.</t>
  </si>
  <si>
    <t>Open RAN Rakuten Mobile</t>
  </si>
  <si>
    <t>Open RAN Rest of MNOs</t>
  </si>
  <si>
    <t>The LightCounting detailed Japan wireless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</si>
  <si>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2020-2025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</si>
</sst>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11]* #,##0.00_-;\-[$¥-411]* #,##0.00_-;_-[$¥-411]* &quot;-&quot;??_-;_-@_-"/>
    <numFmt numFmtId="167" formatCode="_-[$¥-411]* #,##0_-;\-[$¥-411]* #,##0_-;_-[$¥-411]* &quot;-&quot;??_-;_-@_-"/>
    <numFmt numFmtId="168" formatCode="_(* #,##0.000_);_(* \(#,##0.000\);_(* &quot;-&quot;??_);_(@_)"/>
  </numFmts>
  <fonts count="20">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sz val="14"/>
      <color theme="3"/>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10"/>
      <color rgb="FFFF0000"/>
      <name val="Arial"/>
      <family val="2"/>
    </font>
    <font>
      <b/>
      <sz val="12"/>
      <color theme="3"/>
      <name val="Arial"/>
      <family val="2"/>
    </font>
    <font>
      <sz val="12"/>
      <color rgb="FF00B050"/>
      <name val="Arial"/>
      <family val="2"/>
    </font>
    <font>
      <sz val="9"/>
      <color indexed="81"/>
      <name val="Tahoma"/>
      <family val="2"/>
    </font>
    <font>
      <b/>
      <sz val="9"/>
      <color indexed="81"/>
      <name val="Tahoma"/>
      <family val="2"/>
    </font>
    <font>
      <sz val="11"/>
      <color theme="1"/>
      <name val="Calibri"/>
      <family val="2"/>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xf numFmtId="9" fontId="2" fillId="0" borderId="0" applyFont="0" applyFill="0" applyBorder="0" applyAlignment="0" applyProtection="0"/>
    <xf numFmtId="44" fontId="2" fillId="0" borderId="0" applyFont="0" applyFill="0" applyBorder="0" applyAlignment="0" applyProtection="0"/>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124">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1" fontId="2" fillId="0" borderId="1" xfId="4" applyNumberFormat="1" applyBorder="1" applyAlignment="1">
      <alignment horizontal="left"/>
    </xf>
    <xf numFmtId="0" fontId="2" fillId="3" borderId="1" xfId="4" applyFill="1" applyBorder="1" applyAlignment="1">
      <alignment horizontal="left"/>
    </xf>
    <xf numFmtId="9" fontId="2" fillId="3" borderId="1" xfId="4" applyNumberFormat="1" applyFill="1" applyBorder="1" applyAlignment="1">
      <alignment horizontal="center"/>
    </xf>
    <xf numFmtId="0" fontId="2" fillId="3" borderId="1" xfId="4" applyFill="1" applyBorder="1" applyAlignment="1">
      <alignment horizontal="center"/>
    </xf>
    <xf numFmtId="0" fontId="3" fillId="2" borderId="0" xfId="4" applyFont="1" applyFill="1" applyAlignment="1">
      <alignment vertical="center" wrapText="1"/>
    </xf>
    <xf numFmtId="0" fontId="4" fillId="2" borderId="0" xfId="4" applyFont="1" applyFill="1"/>
    <xf numFmtId="0" fontId="5" fillId="2" borderId="0" xfId="4" applyFont="1" applyFill="1"/>
    <xf numFmtId="17" fontId="6" fillId="2" borderId="0" xfId="4" quotePrefix="1" applyNumberFormat="1" applyFont="1" applyFill="1" applyAlignment="1">
      <alignment horizontal="left"/>
    </xf>
    <xf numFmtId="0" fontId="7"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8" fillId="2" borderId="0" xfId="4" applyFont="1" applyFill="1" applyProtection="1">
      <protection locked="0"/>
    </xf>
    <xf numFmtId="17" fontId="9" fillId="2" borderId="0" xfId="4" applyNumberFormat="1" applyFont="1" applyFill="1"/>
    <xf numFmtId="0" fontId="7" fillId="2" borderId="0" xfId="4" applyFont="1" applyFill="1" applyProtection="1">
      <protection locked="0"/>
    </xf>
    <xf numFmtId="0" fontId="10" fillId="0" borderId="0" xfId="5"/>
    <xf numFmtId="0" fontId="11" fillId="0" borderId="0" xfId="5" applyFont="1"/>
    <xf numFmtId="0" fontId="13" fillId="0" borderId="1" xfId="5" applyFont="1" applyBorder="1" applyAlignment="1">
      <alignment wrapText="1"/>
    </xf>
    <xf numFmtId="0" fontId="10" fillId="0" borderId="2" xfId="5" applyBorder="1"/>
    <xf numFmtId="0" fontId="10" fillId="0" borderId="3" xfId="5" applyBorder="1"/>
    <xf numFmtId="0" fontId="13" fillId="0" borderId="3" xfId="5" applyFont="1" applyBorder="1"/>
    <xf numFmtId="0" fontId="13" fillId="0" borderId="4" xfId="5" applyFont="1" applyBorder="1"/>
    <xf numFmtId="0" fontId="8" fillId="2" borderId="0" xfId="4" applyFont="1" applyFill="1"/>
    <xf numFmtId="9" fontId="3" fillId="0" borderId="5" xfId="6" applyFont="1" applyFill="1" applyBorder="1" applyAlignment="1">
      <alignment horizontal="center"/>
    </xf>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0" fillId="4" borderId="7" xfId="0" applyFill="1" applyBorder="1" applyAlignment="1">
      <alignment horizontal="center"/>
    </xf>
    <xf numFmtId="0" fontId="2" fillId="4" borderId="1" xfId="4" applyFill="1" applyBorder="1" applyAlignment="1">
      <alignment horizontal="center"/>
    </xf>
    <xf numFmtId="0" fontId="2" fillId="4" borderId="1" xfId="4" applyFill="1" applyBorder="1"/>
    <xf numFmtId="0" fontId="3" fillId="4" borderId="7" xfId="0" applyFont="1" applyFill="1" applyBorder="1" applyAlignment="1">
      <alignment horizontal="center"/>
    </xf>
    <xf numFmtId="0" fontId="4" fillId="0" borderId="0" xfId="4" applyFont="1" applyAlignment="1">
      <alignment horizontal="left"/>
    </xf>
    <xf numFmtId="0" fontId="14" fillId="0" borderId="0" xfId="4" applyFont="1"/>
    <xf numFmtId="165" fontId="14" fillId="0" borderId="0" xfId="1" applyNumberFormat="1" applyFont="1"/>
    <xf numFmtId="0" fontId="2" fillId="0" borderId="5" xfId="4" applyBorder="1"/>
    <xf numFmtId="9" fontId="3" fillId="0" borderId="4" xfId="3" applyFont="1" applyBorder="1"/>
    <xf numFmtId="9" fontId="3" fillId="0" borderId="1" xfId="3" applyFont="1" applyBorder="1"/>
    <xf numFmtId="0" fontId="2" fillId="0" borderId="1" xfId="4" applyBorder="1" applyAlignment="1">
      <alignment horizontal="right"/>
    </xf>
    <xf numFmtId="0" fontId="2" fillId="0" borderId="6" xfId="4" applyBorder="1"/>
    <xf numFmtId="0" fontId="0" fillId="4" borderId="1" xfId="0" applyFill="1" applyBorder="1" applyAlignment="1">
      <alignment horizontal="center"/>
    </xf>
    <xf numFmtId="44" fontId="2" fillId="0" borderId="0" xfId="2" applyFont="1"/>
    <xf numFmtId="0" fontId="2" fillId="0" borderId="0" xfId="4" quotePrefix="1"/>
    <xf numFmtId="165" fontId="3" fillId="0" borderId="4" xfId="1" applyNumberFormat="1" applyFont="1" applyBorder="1"/>
    <xf numFmtId="165" fontId="3" fillId="0" borderId="1" xfId="1" applyNumberFormat="1" applyFont="1" applyBorder="1"/>
    <xf numFmtId="9" fontId="14" fillId="0" borderId="0" xfId="6" applyFont="1"/>
    <xf numFmtId="0" fontId="15" fillId="0" borderId="0" xfId="4" applyFont="1"/>
    <xf numFmtId="17" fontId="9" fillId="0" borderId="0" xfId="4" applyNumberFormat="1" applyFont="1"/>
    <xf numFmtId="0" fontId="7" fillId="0" borderId="0" xfId="4" applyFont="1"/>
    <xf numFmtId="165" fontId="2" fillId="0" borderId="0" xfId="4" applyNumberForma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6" applyFont="1" applyFill="1" applyBorder="1" applyAlignment="1">
      <alignment horizontal="center"/>
    </xf>
    <xf numFmtId="0" fontId="2" fillId="0" borderId="0" xfId="4" applyBorder="1"/>
    <xf numFmtId="9" fontId="3" fillId="0" borderId="8" xfId="6" applyFont="1" applyFill="1" applyBorder="1" applyAlignment="1">
      <alignment horizontal="center"/>
    </xf>
    <xf numFmtId="9" fontId="0" fillId="0" borderId="0" xfId="6" applyFont="1"/>
    <xf numFmtId="165" fontId="2" fillId="0" borderId="1" xfId="4" applyNumberFormat="1" applyBorder="1"/>
    <xf numFmtId="9" fontId="2" fillId="0" borderId="1" xfId="3" applyFont="1" applyBorder="1"/>
    <xf numFmtId="165" fontId="3" fillId="0" borderId="1" xfId="4" applyNumberFormat="1" applyFont="1" applyBorder="1"/>
    <xf numFmtId="0" fontId="16" fillId="0" borderId="0" xfId="4" applyFont="1" applyAlignment="1">
      <alignment horizontal="center"/>
    </xf>
    <xf numFmtId="3" fontId="2" fillId="0" borderId="0" xfId="4" applyNumberFormat="1"/>
    <xf numFmtId="164" fontId="0" fillId="0" borderId="1" xfId="7" applyNumberFormat="1" applyFont="1" applyBorder="1"/>
    <xf numFmtId="164" fontId="3" fillId="0" borderId="1" xfId="7" applyNumberFormat="1" applyFont="1" applyFill="1" applyBorder="1"/>
    <xf numFmtId="3" fontId="14" fillId="0" borderId="0" xfId="4" applyNumberFormat="1" applyFont="1"/>
    <xf numFmtId="9" fontId="14" fillId="0" borderId="0" xfId="3" applyFont="1"/>
    <xf numFmtId="166" fontId="3" fillId="0" borderId="1" xfId="7" applyNumberFormat="1" applyFont="1" applyBorder="1"/>
    <xf numFmtId="166" fontId="2" fillId="0" borderId="1" xfId="7" applyNumberFormat="1" applyFont="1" applyBorder="1"/>
    <xf numFmtId="167" fontId="3" fillId="0" borderId="1" xfId="7" applyNumberFormat="1" applyFont="1" applyBorder="1"/>
    <xf numFmtId="167" fontId="2" fillId="0" borderId="1" xfId="7" applyNumberFormat="1" applyFont="1" applyBorder="1"/>
    <xf numFmtId="0" fontId="2" fillId="0" borderId="0" xfId="4" applyAlignment="1">
      <alignment horizontal="center"/>
    </xf>
    <xf numFmtId="0" fontId="2" fillId="0" borderId="1" xfId="4" applyBorder="1" applyAlignment="1">
      <alignmen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2" fillId="0" borderId="1" xfId="4" applyBorder="1" applyAlignment="1">
      <alignment vertical="top" wrapText="1"/>
    </xf>
    <xf numFmtId="164" fontId="2" fillId="0" borderId="0" xfId="4" applyNumberFormat="1"/>
    <xf numFmtId="0" fontId="14" fillId="0" borderId="0" xfId="4" applyFont="1" applyAlignment="1">
      <alignment horizontal="right"/>
    </xf>
    <xf numFmtId="9" fontId="3" fillId="0" borderId="0" xfId="6"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xf>
    <xf numFmtId="167" fontId="3" fillId="0" borderId="1" xfId="7" applyNumberFormat="1" applyFont="1" applyFill="1" applyBorder="1"/>
    <xf numFmtId="0" fontId="2" fillId="0" borderId="0" xfId="4" applyFill="1"/>
    <xf numFmtId="0" fontId="2" fillId="0" borderId="1" xfId="4" applyFill="1" applyBorder="1"/>
    <xf numFmtId="0" fontId="2" fillId="0" borderId="1" xfId="4" applyFill="1" applyBorder="1" applyAlignment="1">
      <alignment horizontal="center"/>
    </xf>
    <xf numFmtId="44" fontId="2" fillId="0" borderId="1" xfId="2" applyFont="1" applyFill="1" applyBorder="1" applyAlignment="1">
      <alignment horizontal="center"/>
    </xf>
    <xf numFmtId="167" fontId="2" fillId="0" borderId="0" xfId="4" applyNumberFormat="1"/>
    <xf numFmtId="168" fontId="3" fillId="0" borderId="1" xfId="1" applyNumberFormat="1" applyFont="1" applyBorder="1"/>
    <xf numFmtId="0" fontId="2" fillId="0" borderId="0" xfId="4" applyBorder="1" applyAlignment="1">
      <alignment horizontal="right"/>
    </xf>
    <xf numFmtId="9" fontId="3" fillId="0" borderId="0" xfId="3" applyFont="1" applyBorder="1"/>
    <xf numFmtId="0" fontId="2" fillId="0" borderId="1" xfId="4" applyBorder="1" applyAlignment="1">
      <alignment horizontal="left"/>
    </xf>
    <xf numFmtId="165" fontId="3" fillId="0" borderId="1" xfId="3" applyNumberFormat="1" applyFont="1" applyBorder="1"/>
    <xf numFmtId="0" fontId="2" fillId="4" borderId="1" xfId="4" applyFill="1" applyBorder="1" applyAlignment="1">
      <alignment horizontal="right"/>
    </xf>
    <xf numFmtId="165" fontId="2" fillId="0" borderId="0" xfId="4" quotePrefix="1" applyNumberFormat="1"/>
    <xf numFmtId="165" fontId="2" fillId="0" borderId="0" xfId="1" applyNumberFormat="1" applyFont="1" applyAlignment="1">
      <alignment horizontal="right"/>
    </xf>
    <xf numFmtId="9" fontId="2" fillId="3" borderId="1" xfId="4" applyNumberFormat="1" applyFill="1" applyBorder="1" applyAlignment="1">
      <alignment horizontal="left"/>
    </xf>
    <xf numFmtId="164" fontId="2" fillId="0" borderId="1" xfId="2" applyNumberFormat="1" applyFont="1" applyFill="1" applyBorder="1" applyAlignment="1">
      <alignment horizontal="center"/>
    </xf>
    <xf numFmtId="0" fontId="3" fillId="0" borderId="0" xfId="4" applyFont="1" applyAlignment="1">
      <alignment horizontal="left" vertical="center" wrapText="1"/>
    </xf>
    <xf numFmtId="0" fontId="2" fillId="2" borderId="0" xfId="4" applyFill="1" applyAlignment="1">
      <alignment horizontal="left" vertical="center" wrapText="1"/>
    </xf>
    <xf numFmtId="0" fontId="3" fillId="2" borderId="0" xfId="4" applyFont="1" applyFill="1" applyAlignment="1" applyProtection="1">
      <alignment wrapText="1"/>
      <protection locked="0"/>
    </xf>
    <xf numFmtId="0" fontId="2" fillId="2" borderId="0" xfId="4" applyFill="1" applyAlignment="1" applyProtection="1">
      <alignment wrapText="1"/>
      <protection locked="0"/>
    </xf>
    <xf numFmtId="0" fontId="2" fillId="0" borderId="0" xfId="4" applyAlignment="1">
      <alignment wrapText="1"/>
    </xf>
    <xf numFmtId="0" fontId="0" fillId="0" borderId="0" xfId="0" applyAlignment="1">
      <alignment wrapText="1"/>
    </xf>
    <xf numFmtId="0" fontId="2" fillId="2" borderId="0" xfId="4" applyFill="1" applyAlignment="1" applyProtection="1">
      <alignment horizontal="left" wrapText="1"/>
      <protection locked="0"/>
    </xf>
    <xf numFmtId="0" fontId="12" fillId="0" borderId="4" xfId="5" applyFont="1" applyBorder="1" applyAlignment="1">
      <alignment horizontal="left" wrapText="1"/>
    </xf>
    <xf numFmtId="0" fontId="12" fillId="0" borderId="3" xfId="5" applyFont="1" applyBorder="1" applyAlignment="1">
      <alignment horizontal="left" wrapText="1"/>
    </xf>
    <xf numFmtId="0" fontId="12" fillId="0" borderId="2" xfId="5" applyFont="1" applyBorder="1" applyAlignment="1">
      <alignment horizontal="left" wrapText="1"/>
    </xf>
    <xf numFmtId="0" fontId="2" fillId="0" borderId="4" xfId="4" applyBorder="1" applyAlignment="1">
      <alignment horizontal="center"/>
    </xf>
    <xf numFmtId="0" fontId="0" fillId="0" borderId="3" xfId="0" applyBorder="1" applyAlignment="1">
      <alignment horizontal="center"/>
    </xf>
    <xf numFmtId="0" fontId="0" fillId="0" borderId="2" xfId="0" applyBorder="1" applyAlignment="1">
      <alignment horizontal="center"/>
    </xf>
    <xf numFmtId="164" fontId="3" fillId="0" borderId="4" xfId="7" applyNumberFormat="1" applyFont="1" applyBorder="1" applyAlignment="1">
      <alignment wrapText="1"/>
    </xf>
    <xf numFmtId="0" fontId="0" fillId="0" borderId="3" xfId="0" applyBorder="1" applyAlignment="1">
      <alignment wrapText="1"/>
    </xf>
    <xf numFmtId="0" fontId="0" fillId="0" borderId="2" xfId="0" applyBorder="1" applyAlignment="1">
      <alignment wrapText="1"/>
    </xf>
    <xf numFmtId="0" fontId="2" fillId="4" borderId="4" xfId="4" applyFill="1"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164" fontId="3" fillId="0" borderId="4" xfId="7" applyNumberFormat="1"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cellXfs>
  <cellStyles count="11">
    <cellStyle name="Comma" xfId="1" builtinId="3"/>
    <cellStyle name="Comma [0] 2" xfId="9" xr:uid="{E56B2483-6F3F-439D-8BC7-8F44EB60A4A2}"/>
    <cellStyle name="Currency" xfId="2" builtinId="4"/>
    <cellStyle name="Currency 2" xfId="7" xr:uid="{7B761F2E-76F9-496B-AF4B-51CC557B342A}"/>
    <cellStyle name="Normal" xfId="0" builtinId="0"/>
    <cellStyle name="Normal 2" xfId="4" xr:uid="{364447FD-D28D-4F37-AB89-54FE73CF1419}"/>
    <cellStyle name="Normal 3" xfId="5" xr:uid="{578F08EB-D057-4646-B306-BDBC969A2E8D}"/>
    <cellStyle name="Normal 4" xfId="8" xr:uid="{EB536863-47CA-4E81-A221-8C673ABBB518}"/>
    <cellStyle name="Percent" xfId="3" builtinId="5"/>
    <cellStyle name="Percent 2" xfId="6" xr:uid="{42D9982A-4253-4081-B3E9-CAEC87324435}"/>
    <cellStyle name="Percent 3" xfId="10" xr:uid="{2836118A-3832-45EF-8EEB-234729B18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8.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63" Type="http://schemas.openxmlformats.org/officeDocument/2006/relationships/externalLink" Target="externalLinks/externalLink54.xml"/><Relationship Id="rId84" Type="http://schemas.openxmlformats.org/officeDocument/2006/relationships/externalLink" Target="externalLinks/externalLink75.xml"/><Relationship Id="rId138" Type="http://schemas.openxmlformats.org/officeDocument/2006/relationships/externalLink" Target="externalLinks/externalLink129.xml"/><Relationship Id="rId159" Type="http://schemas.openxmlformats.org/officeDocument/2006/relationships/externalLink" Target="externalLinks/externalLink150.xml"/><Relationship Id="rId170" Type="http://schemas.openxmlformats.org/officeDocument/2006/relationships/externalLink" Target="externalLinks/externalLink161.xml"/><Relationship Id="rId191" Type="http://schemas.openxmlformats.org/officeDocument/2006/relationships/externalLink" Target="externalLinks/externalLink182.xml"/><Relationship Id="rId205" Type="http://schemas.openxmlformats.org/officeDocument/2006/relationships/externalLink" Target="externalLinks/externalLink196.xml"/><Relationship Id="rId107" Type="http://schemas.openxmlformats.org/officeDocument/2006/relationships/externalLink" Target="externalLinks/externalLink98.xml"/><Relationship Id="rId11" Type="http://schemas.openxmlformats.org/officeDocument/2006/relationships/externalLink" Target="externalLinks/externalLink2.xml"/><Relationship Id="rId32" Type="http://schemas.openxmlformats.org/officeDocument/2006/relationships/externalLink" Target="externalLinks/externalLink23.xml"/><Relationship Id="rId53" Type="http://schemas.openxmlformats.org/officeDocument/2006/relationships/externalLink" Target="externalLinks/externalLink44.xml"/><Relationship Id="rId74" Type="http://schemas.openxmlformats.org/officeDocument/2006/relationships/externalLink" Target="externalLinks/externalLink65.xml"/><Relationship Id="rId128" Type="http://schemas.openxmlformats.org/officeDocument/2006/relationships/externalLink" Target="externalLinks/externalLink119.xml"/><Relationship Id="rId149" Type="http://schemas.openxmlformats.org/officeDocument/2006/relationships/externalLink" Target="externalLinks/externalLink140.xml"/><Relationship Id="rId5" Type="http://schemas.openxmlformats.org/officeDocument/2006/relationships/worksheet" Target="worksheets/sheet5.xml"/><Relationship Id="rId95" Type="http://schemas.openxmlformats.org/officeDocument/2006/relationships/externalLink" Target="externalLinks/externalLink86.xml"/><Relationship Id="rId160" Type="http://schemas.openxmlformats.org/officeDocument/2006/relationships/externalLink" Target="externalLinks/externalLink151.xml"/><Relationship Id="rId181" Type="http://schemas.openxmlformats.org/officeDocument/2006/relationships/externalLink" Target="externalLinks/externalLink172.xml"/><Relationship Id="rId216" Type="http://schemas.openxmlformats.org/officeDocument/2006/relationships/calcChain" Target="calcChain.xml"/><Relationship Id="rId22" Type="http://schemas.openxmlformats.org/officeDocument/2006/relationships/externalLink" Target="externalLinks/externalLink13.xml"/><Relationship Id="rId43" Type="http://schemas.openxmlformats.org/officeDocument/2006/relationships/externalLink" Target="externalLinks/externalLink34.xml"/><Relationship Id="rId64" Type="http://schemas.openxmlformats.org/officeDocument/2006/relationships/externalLink" Target="externalLinks/externalLink55.xml"/><Relationship Id="rId118" Type="http://schemas.openxmlformats.org/officeDocument/2006/relationships/externalLink" Target="externalLinks/externalLink109.xml"/><Relationship Id="rId139" Type="http://schemas.openxmlformats.org/officeDocument/2006/relationships/externalLink" Target="externalLinks/externalLink130.xml"/><Relationship Id="rId85" Type="http://schemas.openxmlformats.org/officeDocument/2006/relationships/externalLink" Target="externalLinks/externalLink76.xml"/><Relationship Id="rId150" Type="http://schemas.openxmlformats.org/officeDocument/2006/relationships/externalLink" Target="externalLinks/externalLink141.xml"/><Relationship Id="rId171" Type="http://schemas.openxmlformats.org/officeDocument/2006/relationships/externalLink" Target="externalLinks/externalLink162.xml"/><Relationship Id="rId192" Type="http://schemas.openxmlformats.org/officeDocument/2006/relationships/externalLink" Target="externalLinks/externalLink183.xml"/><Relationship Id="rId206" Type="http://schemas.openxmlformats.org/officeDocument/2006/relationships/externalLink" Target="externalLinks/externalLink197.xml"/><Relationship Id="rId12" Type="http://schemas.openxmlformats.org/officeDocument/2006/relationships/externalLink" Target="externalLinks/externalLink3.xml"/><Relationship Id="rId33" Type="http://schemas.openxmlformats.org/officeDocument/2006/relationships/externalLink" Target="externalLinks/externalLink24.xml"/><Relationship Id="rId108" Type="http://schemas.openxmlformats.org/officeDocument/2006/relationships/externalLink" Target="externalLinks/externalLink99.xml"/><Relationship Id="rId129" Type="http://schemas.openxmlformats.org/officeDocument/2006/relationships/externalLink" Target="externalLinks/externalLink120.xml"/><Relationship Id="rId54" Type="http://schemas.openxmlformats.org/officeDocument/2006/relationships/externalLink" Target="externalLinks/externalLink45.xml"/><Relationship Id="rId75" Type="http://schemas.openxmlformats.org/officeDocument/2006/relationships/externalLink" Target="externalLinks/externalLink66.xml"/><Relationship Id="rId96" Type="http://schemas.openxmlformats.org/officeDocument/2006/relationships/externalLink" Target="externalLinks/externalLink87.xml"/><Relationship Id="rId140" Type="http://schemas.openxmlformats.org/officeDocument/2006/relationships/externalLink" Target="externalLinks/externalLink131.xml"/><Relationship Id="rId161" Type="http://schemas.openxmlformats.org/officeDocument/2006/relationships/externalLink" Target="externalLinks/externalLink152.xml"/><Relationship Id="rId182" Type="http://schemas.openxmlformats.org/officeDocument/2006/relationships/externalLink" Target="externalLinks/externalLink173.xml"/><Relationship Id="rId6" Type="http://schemas.openxmlformats.org/officeDocument/2006/relationships/worksheet" Target="worksheets/sheet6.xml"/><Relationship Id="rId23" Type="http://schemas.openxmlformats.org/officeDocument/2006/relationships/externalLink" Target="externalLinks/externalLink14.xml"/><Relationship Id="rId119" Type="http://schemas.openxmlformats.org/officeDocument/2006/relationships/externalLink" Target="externalLinks/externalLink110.xml"/><Relationship Id="rId44" Type="http://schemas.openxmlformats.org/officeDocument/2006/relationships/externalLink" Target="externalLinks/externalLink35.xml"/><Relationship Id="rId65" Type="http://schemas.openxmlformats.org/officeDocument/2006/relationships/externalLink" Target="externalLinks/externalLink56.xml"/><Relationship Id="rId86" Type="http://schemas.openxmlformats.org/officeDocument/2006/relationships/externalLink" Target="externalLinks/externalLink77.xml"/><Relationship Id="rId130" Type="http://schemas.openxmlformats.org/officeDocument/2006/relationships/externalLink" Target="externalLinks/externalLink121.xml"/><Relationship Id="rId151" Type="http://schemas.openxmlformats.org/officeDocument/2006/relationships/externalLink" Target="externalLinks/externalLink142.xml"/><Relationship Id="rId172" Type="http://schemas.openxmlformats.org/officeDocument/2006/relationships/externalLink" Target="externalLinks/externalLink163.xml"/><Relationship Id="rId193" Type="http://schemas.openxmlformats.org/officeDocument/2006/relationships/externalLink" Target="externalLinks/externalLink184.xml"/><Relationship Id="rId207" Type="http://schemas.openxmlformats.org/officeDocument/2006/relationships/externalLink" Target="externalLinks/externalLink198.xml"/><Relationship Id="rId13" Type="http://schemas.openxmlformats.org/officeDocument/2006/relationships/externalLink" Target="externalLinks/externalLink4.xml"/><Relationship Id="rId109" Type="http://schemas.openxmlformats.org/officeDocument/2006/relationships/externalLink" Target="externalLinks/externalLink100.xml"/><Relationship Id="rId34" Type="http://schemas.openxmlformats.org/officeDocument/2006/relationships/externalLink" Target="externalLinks/externalLink25.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97" Type="http://schemas.openxmlformats.org/officeDocument/2006/relationships/externalLink" Target="externalLinks/externalLink88.xml"/><Relationship Id="rId120" Type="http://schemas.openxmlformats.org/officeDocument/2006/relationships/externalLink" Target="externalLinks/externalLink111.xml"/><Relationship Id="rId141" Type="http://schemas.openxmlformats.org/officeDocument/2006/relationships/externalLink" Target="externalLinks/externalLink132.xml"/><Relationship Id="rId7" Type="http://schemas.openxmlformats.org/officeDocument/2006/relationships/worksheet" Target="worksheets/sheet7.xml"/><Relationship Id="rId162" Type="http://schemas.openxmlformats.org/officeDocument/2006/relationships/externalLink" Target="externalLinks/externalLink153.xml"/><Relationship Id="rId183" Type="http://schemas.openxmlformats.org/officeDocument/2006/relationships/externalLink" Target="externalLinks/externalLink174.xml"/><Relationship Id="rId24" Type="http://schemas.openxmlformats.org/officeDocument/2006/relationships/externalLink" Target="externalLinks/externalLink15.xml"/><Relationship Id="rId45" Type="http://schemas.openxmlformats.org/officeDocument/2006/relationships/externalLink" Target="externalLinks/externalLink36.xml"/><Relationship Id="rId66" Type="http://schemas.openxmlformats.org/officeDocument/2006/relationships/externalLink" Target="externalLinks/externalLink57.xml"/><Relationship Id="rId87" Type="http://schemas.openxmlformats.org/officeDocument/2006/relationships/externalLink" Target="externalLinks/externalLink78.xml"/><Relationship Id="rId110" Type="http://schemas.openxmlformats.org/officeDocument/2006/relationships/externalLink" Target="externalLinks/externalLink101.xml"/><Relationship Id="rId131" Type="http://schemas.openxmlformats.org/officeDocument/2006/relationships/externalLink" Target="externalLinks/externalLink122.xml"/><Relationship Id="rId152" Type="http://schemas.openxmlformats.org/officeDocument/2006/relationships/externalLink" Target="externalLinks/externalLink143.xml"/><Relationship Id="rId173" Type="http://schemas.openxmlformats.org/officeDocument/2006/relationships/externalLink" Target="externalLinks/externalLink164.xml"/><Relationship Id="rId194" Type="http://schemas.openxmlformats.org/officeDocument/2006/relationships/externalLink" Target="externalLinks/externalLink185.xml"/><Relationship Id="rId208" Type="http://schemas.openxmlformats.org/officeDocument/2006/relationships/externalLink" Target="externalLinks/externalLink199.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56" Type="http://schemas.openxmlformats.org/officeDocument/2006/relationships/externalLink" Target="externalLinks/externalLink47.xml"/><Relationship Id="rId77" Type="http://schemas.openxmlformats.org/officeDocument/2006/relationships/externalLink" Target="externalLinks/externalLink68.xml"/><Relationship Id="rId100" Type="http://schemas.openxmlformats.org/officeDocument/2006/relationships/externalLink" Target="externalLinks/externalLink91.xml"/><Relationship Id="rId105" Type="http://schemas.openxmlformats.org/officeDocument/2006/relationships/externalLink" Target="externalLinks/externalLink96.xml"/><Relationship Id="rId126" Type="http://schemas.openxmlformats.org/officeDocument/2006/relationships/externalLink" Target="externalLinks/externalLink117.xml"/><Relationship Id="rId147" Type="http://schemas.openxmlformats.org/officeDocument/2006/relationships/externalLink" Target="externalLinks/externalLink138.xml"/><Relationship Id="rId168" Type="http://schemas.openxmlformats.org/officeDocument/2006/relationships/externalLink" Target="externalLinks/externalLink159.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93" Type="http://schemas.openxmlformats.org/officeDocument/2006/relationships/externalLink" Target="externalLinks/externalLink84.xml"/><Relationship Id="rId98" Type="http://schemas.openxmlformats.org/officeDocument/2006/relationships/externalLink" Target="externalLinks/externalLink89.xml"/><Relationship Id="rId121" Type="http://schemas.openxmlformats.org/officeDocument/2006/relationships/externalLink" Target="externalLinks/externalLink112.xml"/><Relationship Id="rId142" Type="http://schemas.openxmlformats.org/officeDocument/2006/relationships/externalLink" Target="externalLinks/externalLink133.xml"/><Relationship Id="rId163" Type="http://schemas.openxmlformats.org/officeDocument/2006/relationships/externalLink" Target="externalLinks/externalLink154.xml"/><Relationship Id="rId184" Type="http://schemas.openxmlformats.org/officeDocument/2006/relationships/externalLink" Target="externalLinks/externalLink175.xml"/><Relationship Id="rId189" Type="http://schemas.openxmlformats.org/officeDocument/2006/relationships/externalLink" Target="externalLinks/externalLink180.xml"/><Relationship Id="rId3" Type="http://schemas.openxmlformats.org/officeDocument/2006/relationships/worksheet" Target="worksheets/sheet3.xml"/><Relationship Id="rId214" Type="http://schemas.openxmlformats.org/officeDocument/2006/relationships/styles" Target="styles.xml"/><Relationship Id="rId25" Type="http://schemas.openxmlformats.org/officeDocument/2006/relationships/externalLink" Target="externalLinks/externalLink16.xml"/><Relationship Id="rId46" Type="http://schemas.openxmlformats.org/officeDocument/2006/relationships/externalLink" Target="externalLinks/externalLink37.xml"/><Relationship Id="rId67" Type="http://schemas.openxmlformats.org/officeDocument/2006/relationships/externalLink" Target="externalLinks/externalLink58.xml"/><Relationship Id="rId116" Type="http://schemas.openxmlformats.org/officeDocument/2006/relationships/externalLink" Target="externalLinks/externalLink107.xml"/><Relationship Id="rId137" Type="http://schemas.openxmlformats.org/officeDocument/2006/relationships/externalLink" Target="externalLinks/externalLink128.xml"/><Relationship Id="rId158" Type="http://schemas.openxmlformats.org/officeDocument/2006/relationships/externalLink" Target="externalLinks/externalLink149.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62" Type="http://schemas.openxmlformats.org/officeDocument/2006/relationships/externalLink" Target="externalLinks/externalLink53.xml"/><Relationship Id="rId83" Type="http://schemas.openxmlformats.org/officeDocument/2006/relationships/externalLink" Target="externalLinks/externalLink74.xml"/><Relationship Id="rId88" Type="http://schemas.openxmlformats.org/officeDocument/2006/relationships/externalLink" Target="externalLinks/externalLink79.xml"/><Relationship Id="rId111" Type="http://schemas.openxmlformats.org/officeDocument/2006/relationships/externalLink" Target="externalLinks/externalLink102.xml"/><Relationship Id="rId132" Type="http://schemas.openxmlformats.org/officeDocument/2006/relationships/externalLink" Target="externalLinks/externalLink123.xml"/><Relationship Id="rId153" Type="http://schemas.openxmlformats.org/officeDocument/2006/relationships/externalLink" Target="externalLinks/externalLink144.xml"/><Relationship Id="rId174" Type="http://schemas.openxmlformats.org/officeDocument/2006/relationships/externalLink" Target="externalLinks/externalLink165.xml"/><Relationship Id="rId179" Type="http://schemas.openxmlformats.org/officeDocument/2006/relationships/externalLink" Target="externalLinks/externalLink170.xml"/><Relationship Id="rId195" Type="http://schemas.openxmlformats.org/officeDocument/2006/relationships/externalLink" Target="externalLinks/externalLink186.xml"/><Relationship Id="rId209" Type="http://schemas.openxmlformats.org/officeDocument/2006/relationships/externalLink" Target="externalLinks/externalLink200.xml"/><Relationship Id="rId190" Type="http://schemas.openxmlformats.org/officeDocument/2006/relationships/externalLink" Target="externalLinks/externalLink181.xml"/><Relationship Id="rId204" Type="http://schemas.openxmlformats.org/officeDocument/2006/relationships/externalLink" Target="externalLinks/externalLink195.xml"/><Relationship Id="rId15" Type="http://schemas.openxmlformats.org/officeDocument/2006/relationships/externalLink" Target="externalLinks/externalLink6.xml"/><Relationship Id="rId36" Type="http://schemas.openxmlformats.org/officeDocument/2006/relationships/externalLink" Target="externalLinks/externalLink27.xml"/><Relationship Id="rId57" Type="http://schemas.openxmlformats.org/officeDocument/2006/relationships/externalLink" Target="externalLinks/externalLink48.xml"/><Relationship Id="rId106" Type="http://schemas.openxmlformats.org/officeDocument/2006/relationships/externalLink" Target="externalLinks/externalLink97.xml"/><Relationship Id="rId127" Type="http://schemas.openxmlformats.org/officeDocument/2006/relationships/externalLink" Target="externalLinks/externalLink118.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52" Type="http://schemas.openxmlformats.org/officeDocument/2006/relationships/externalLink" Target="externalLinks/externalLink43.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94" Type="http://schemas.openxmlformats.org/officeDocument/2006/relationships/externalLink" Target="externalLinks/externalLink85.xml"/><Relationship Id="rId99" Type="http://schemas.openxmlformats.org/officeDocument/2006/relationships/externalLink" Target="externalLinks/externalLink90.xml"/><Relationship Id="rId101" Type="http://schemas.openxmlformats.org/officeDocument/2006/relationships/externalLink" Target="externalLinks/externalLink92.xml"/><Relationship Id="rId122" Type="http://schemas.openxmlformats.org/officeDocument/2006/relationships/externalLink" Target="externalLinks/externalLink113.xml"/><Relationship Id="rId143" Type="http://schemas.openxmlformats.org/officeDocument/2006/relationships/externalLink" Target="externalLinks/externalLink134.xml"/><Relationship Id="rId148" Type="http://schemas.openxmlformats.org/officeDocument/2006/relationships/externalLink" Target="externalLinks/externalLink139.xml"/><Relationship Id="rId164" Type="http://schemas.openxmlformats.org/officeDocument/2006/relationships/externalLink" Target="externalLinks/externalLink155.xml"/><Relationship Id="rId169" Type="http://schemas.openxmlformats.org/officeDocument/2006/relationships/externalLink" Target="externalLinks/externalLink160.xml"/><Relationship Id="rId185" Type="http://schemas.openxmlformats.org/officeDocument/2006/relationships/externalLink" Target="externalLinks/externalLink176.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71.xml"/><Relationship Id="rId210" Type="http://schemas.openxmlformats.org/officeDocument/2006/relationships/externalLink" Target="externalLinks/externalLink201.xml"/><Relationship Id="rId215" Type="http://schemas.openxmlformats.org/officeDocument/2006/relationships/sharedStrings" Target="sharedStrings.xml"/><Relationship Id="rId26" Type="http://schemas.openxmlformats.org/officeDocument/2006/relationships/externalLink" Target="externalLinks/externalLink17.xml"/><Relationship Id="rId47" Type="http://schemas.openxmlformats.org/officeDocument/2006/relationships/externalLink" Target="externalLinks/externalLink38.xml"/><Relationship Id="rId68" Type="http://schemas.openxmlformats.org/officeDocument/2006/relationships/externalLink" Target="externalLinks/externalLink59.xml"/><Relationship Id="rId89" Type="http://schemas.openxmlformats.org/officeDocument/2006/relationships/externalLink" Target="externalLinks/externalLink80.xml"/><Relationship Id="rId112" Type="http://schemas.openxmlformats.org/officeDocument/2006/relationships/externalLink" Target="externalLinks/externalLink103.xml"/><Relationship Id="rId133" Type="http://schemas.openxmlformats.org/officeDocument/2006/relationships/externalLink" Target="externalLinks/externalLink124.xml"/><Relationship Id="rId154" Type="http://schemas.openxmlformats.org/officeDocument/2006/relationships/externalLink" Target="externalLinks/externalLink145.xml"/><Relationship Id="rId175" Type="http://schemas.openxmlformats.org/officeDocument/2006/relationships/externalLink" Target="externalLinks/externalLink166.xml"/><Relationship Id="rId196" Type="http://schemas.openxmlformats.org/officeDocument/2006/relationships/externalLink" Target="externalLinks/externalLink187.xml"/><Relationship Id="rId200" Type="http://schemas.openxmlformats.org/officeDocument/2006/relationships/externalLink" Target="externalLinks/externalLink191.xml"/><Relationship Id="rId16" Type="http://schemas.openxmlformats.org/officeDocument/2006/relationships/externalLink" Target="externalLinks/externalLink7.xml"/><Relationship Id="rId37" Type="http://schemas.openxmlformats.org/officeDocument/2006/relationships/externalLink" Target="externalLinks/externalLink28.xml"/><Relationship Id="rId58" Type="http://schemas.openxmlformats.org/officeDocument/2006/relationships/externalLink" Target="externalLinks/externalLink49.xml"/><Relationship Id="rId79" Type="http://schemas.openxmlformats.org/officeDocument/2006/relationships/externalLink" Target="externalLinks/externalLink70.xml"/><Relationship Id="rId102" Type="http://schemas.openxmlformats.org/officeDocument/2006/relationships/externalLink" Target="externalLinks/externalLink93.xml"/><Relationship Id="rId123" Type="http://schemas.openxmlformats.org/officeDocument/2006/relationships/externalLink" Target="externalLinks/externalLink114.xml"/><Relationship Id="rId144" Type="http://schemas.openxmlformats.org/officeDocument/2006/relationships/externalLink" Target="externalLinks/externalLink135.xml"/><Relationship Id="rId90" Type="http://schemas.openxmlformats.org/officeDocument/2006/relationships/externalLink" Target="externalLinks/externalLink81.xml"/><Relationship Id="rId165" Type="http://schemas.openxmlformats.org/officeDocument/2006/relationships/externalLink" Target="externalLinks/externalLink156.xml"/><Relationship Id="rId186" Type="http://schemas.openxmlformats.org/officeDocument/2006/relationships/externalLink" Target="externalLinks/externalLink177.xml"/><Relationship Id="rId211" Type="http://schemas.openxmlformats.org/officeDocument/2006/relationships/externalLink" Target="externalLinks/externalLink202.xml"/><Relationship Id="rId27" Type="http://schemas.openxmlformats.org/officeDocument/2006/relationships/externalLink" Target="externalLinks/externalLink18.xml"/><Relationship Id="rId48" Type="http://schemas.openxmlformats.org/officeDocument/2006/relationships/externalLink" Target="externalLinks/externalLink39.xml"/><Relationship Id="rId69" Type="http://schemas.openxmlformats.org/officeDocument/2006/relationships/externalLink" Target="externalLinks/externalLink60.xml"/><Relationship Id="rId113" Type="http://schemas.openxmlformats.org/officeDocument/2006/relationships/externalLink" Target="externalLinks/externalLink104.xml"/><Relationship Id="rId134" Type="http://schemas.openxmlformats.org/officeDocument/2006/relationships/externalLink" Target="externalLinks/externalLink125.xml"/><Relationship Id="rId80" Type="http://schemas.openxmlformats.org/officeDocument/2006/relationships/externalLink" Target="externalLinks/externalLink71.xml"/><Relationship Id="rId155" Type="http://schemas.openxmlformats.org/officeDocument/2006/relationships/externalLink" Target="externalLinks/externalLink146.xml"/><Relationship Id="rId176" Type="http://schemas.openxmlformats.org/officeDocument/2006/relationships/externalLink" Target="externalLinks/externalLink167.xml"/><Relationship Id="rId197" Type="http://schemas.openxmlformats.org/officeDocument/2006/relationships/externalLink" Target="externalLinks/externalLink188.xml"/><Relationship Id="rId201" Type="http://schemas.openxmlformats.org/officeDocument/2006/relationships/externalLink" Target="externalLinks/externalLink192.xml"/><Relationship Id="rId17" Type="http://schemas.openxmlformats.org/officeDocument/2006/relationships/externalLink" Target="externalLinks/externalLink8.xml"/><Relationship Id="rId38" Type="http://schemas.openxmlformats.org/officeDocument/2006/relationships/externalLink" Target="externalLinks/externalLink29.xml"/><Relationship Id="rId59" Type="http://schemas.openxmlformats.org/officeDocument/2006/relationships/externalLink" Target="externalLinks/externalLink50.xml"/><Relationship Id="rId103" Type="http://schemas.openxmlformats.org/officeDocument/2006/relationships/externalLink" Target="externalLinks/externalLink94.xml"/><Relationship Id="rId124" Type="http://schemas.openxmlformats.org/officeDocument/2006/relationships/externalLink" Target="externalLinks/externalLink115.xml"/><Relationship Id="rId70" Type="http://schemas.openxmlformats.org/officeDocument/2006/relationships/externalLink" Target="externalLinks/externalLink61.xml"/><Relationship Id="rId91" Type="http://schemas.openxmlformats.org/officeDocument/2006/relationships/externalLink" Target="externalLinks/externalLink82.xml"/><Relationship Id="rId145" Type="http://schemas.openxmlformats.org/officeDocument/2006/relationships/externalLink" Target="externalLinks/externalLink136.xml"/><Relationship Id="rId166" Type="http://schemas.openxmlformats.org/officeDocument/2006/relationships/externalLink" Target="externalLinks/externalLink157.xml"/><Relationship Id="rId187" Type="http://schemas.openxmlformats.org/officeDocument/2006/relationships/externalLink" Target="externalLinks/externalLink178.xml"/><Relationship Id="rId1" Type="http://schemas.openxmlformats.org/officeDocument/2006/relationships/worksheet" Target="worksheets/sheet1.xml"/><Relationship Id="rId212" Type="http://schemas.openxmlformats.org/officeDocument/2006/relationships/externalLink" Target="externalLinks/externalLink203.xml"/><Relationship Id="rId28" Type="http://schemas.openxmlformats.org/officeDocument/2006/relationships/externalLink" Target="externalLinks/externalLink19.xml"/><Relationship Id="rId49" Type="http://schemas.openxmlformats.org/officeDocument/2006/relationships/externalLink" Target="externalLinks/externalLink40.xml"/><Relationship Id="rId114" Type="http://schemas.openxmlformats.org/officeDocument/2006/relationships/externalLink" Target="externalLinks/externalLink105.xml"/><Relationship Id="rId60" Type="http://schemas.openxmlformats.org/officeDocument/2006/relationships/externalLink" Target="externalLinks/externalLink51.xml"/><Relationship Id="rId81" Type="http://schemas.openxmlformats.org/officeDocument/2006/relationships/externalLink" Target="externalLinks/externalLink72.xml"/><Relationship Id="rId135" Type="http://schemas.openxmlformats.org/officeDocument/2006/relationships/externalLink" Target="externalLinks/externalLink126.xml"/><Relationship Id="rId156" Type="http://schemas.openxmlformats.org/officeDocument/2006/relationships/externalLink" Target="externalLinks/externalLink147.xml"/><Relationship Id="rId177" Type="http://schemas.openxmlformats.org/officeDocument/2006/relationships/externalLink" Target="externalLinks/externalLink168.xml"/><Relationship Id="rId198" Type="http://schemas.openxmlformats.org/officeDocument/2006/relationships/externalLink" Target="externalLinks/externalLink189.xml"/><Relationship Id="rId202" Type="http://schemas.openxmlformats.org/officeDocument/2006/relationships/externalLink" Target="externalLinks/externalLink193.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50" Type="http://schemas.openxmlformats.org/officeDocument/2006/relationships/externalLink" Target="externalLinks/externalLink41.xml"/><Relationship Id="rId104" Type="http://schemas.openxmlformats.org/officeDocument/2006/relationships/externalLink" Target="externalLinks/externalLink95.xml"/><Relationship Id="rId125" Type="http://schemas.openxmlformats.org/officeDocument/2006/relationships/externalLink" Target="externalLinks/externalLink116.xml"/><Relationship Id="rId146" Type="http://schemas.openxmlformats.org/officeDocument/2006/relationships/externalLink" Target="externalLinks/externalLink137.xml"/><Relationship Id="rId167" Type="http://schemas.openxmlformats.org/officeDocument/2006/relationships/externalLink" Target="externalLinks/externalLink158.xml"/><Relationship Id="rId188" Type="http://schemas.openxmlformats.org/officeDocument/2006/relationships/externalLink" Target="externalLinks/externalLink179.xml"/><Relationship Id="rId71" Type="http://schemas.openxmlformats.org/officeDocument/2006/relationships/externalLink" Target="externalLinks/externalLink62.xml"/><Relationship Id="rId92" Type="http://schemas.openxmlformats.org/officeDocument/2006/relationships/externalLink" Target="externalLinks/externalLink83.xml"/><Relationship Id="rId213"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20.xml"/><Relationship Id="rId40" Type="http://schemas.openxmlformats.org/officeDocument/2006/relationships/externalLink" Target="externalLinks/externalLink31.xml"/><Relationship Id="rId115" Type="http://schemas.openxmlformats.org/officeDocument/2006/relationships/externalLink" Target="externalLinks/externalLink106.xml"/><Relationship Id="rId136" Type="http://schemas.openxmlformats.org/officeDocument/2006/relationships/externalLink" Target="externalLinks/externalLink127.xml"/><Relationship Id="rId157" Type="http://schemas.openxmlformats.org/officeDocument/2006/relationships/externalLink" Target="externalLinks/externalLink148.xml"/><Relationship Id="rId178" Type="http://schemas.openxmlformats.org/officeDocument/2006/relationships/externalLink" Target="externalLinks/externalLink169.xml"/><Relationship Id="rId61" Type="http://schemas.openxmlformats.org/officeDocument/2006/relationships/externalLink" Target="externalLinks/externalLink52.xml"/><Relationship Id="rId82" Type="http://schemas.openxmlformats.org/officeDocument/2006/relationships/externalLink" Target="externalLinks/externalLink73.xml"/><Relationship Id="rId199" Type="http://schemas.openxmlformats.org/officeDocument/2006/relationships/externalLink" Target="externalLinks/externalLink190.xml"/><Relationship Id="rId203" Type="http://schemas.openxmlformats.org/officeDocument/2006/relationships/externalLink" Target="externalLinks/externalLink19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MNO - (000s)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Subscribers!$B$8</c:f>
              <c:strCache>
                <c:ptCount val="1"/>
                <c:pt idx="0">
                  <c:v>NTT DOCOMO</c:v>
                </c:pt>
              </c:strCache>
            </c:strRef>
          </c:tx>
          <c:spPr>
            <a:solidFill>
              <a:schemeClr val="accent1"/>
            </a:solidFill>
            <a:ln>
              <a:noFill/>
            </a:ln>
            <a:effectLst/>
          </c:spPr>
          <c:invertIfNegative val="0"/>
          <c:cat>
            <c:numRef>
              <c:f>Subscribers!$C$7:$H$7</c:f>
              <c:numCache>
                <c:formatCode>General</c:formatCode>
                <c:ptCount val="6"/>
                <c:pt idx="0">
                  <c:v>2014</c:v>
                </c:pt>
                <c:pt idx="1">
                  <c:v>2015</c:v>
                </c:pt>
                <c:pt idx="2">
                  <c:v>2016</c:v>
                </c:pt>
                <c:pt idx="3">
                  <c:v>2017</c:v>
                </c:pt>
                <c:pt idx="4">
                  <c:v>2018</c:v>
                </c:pt>
                <c:pt idx="5">
                  <c:v>2019</c:v>
                </c:pt>
              </c:numCache>
            </c:numRef>
          </c:cat>
          <c:val>
            <c:numRef>
              <c:f>Subscribers!$C$8:$H$8</c:f>
              <c:numCache>
                <c:formatCode>_(* #,##0_);_(* \(#,##0\);_(* "-"??_);_(@_)</c:formatCode>
                <c:ptCount val="6"/>
                <c:pt idx="0">
                  <c:v>66595</c:v>
                </c:pt>
                <c:pt idx="1">
                  <c:v>70964</c:v>
                </c:pt>
              </c:numCache>
            </c:numRef>
          </c:val>
          <c:extLst>
            <c:ext xmlns:c16="http://schemas.microsoft.com/office/drawing/2014/chart" uri="{C3380CC4-5D6E-409C-BE32-E72D297353CC}">
              <c16:uniqueId val="{00000000-6A63-447A-8F86-51024991EBE3}"/>
            </c:ext>
          </c:extLst>
        </c:ser>
        <c:ser>
          <c:idx val="1"/>
          <c:order val="1"/>
          <c:tx>
            <c:strRef>
              <c:f>Subscribers!$B$9</c:f>
              <c:strCache>
                <c:ptCount val="1"/>
                <c:pt idx="0">
                  <c:v>YoY growth</c:v>
                </c:pt>
              </c:strCache>
            </c:strRef>
          </c:tx>
          <c:spPr>
            <a:solidFill>
              <a:schemeClr val="accent2"/>
            </a:solidFill>
            <a:ln>
              <a:noFill/>
            </a:ln>
            <a:effectLst/>
          </c:spPr>
          <c:invertIfNegative val="0"/>
          <c:cat>
            <c:numRef>
              <c:f>Subscribers!$C$7:$H$7</c:f>
              <c:numCache>
                <c:formatCode>General</c:formatCode>
                <c:ptCount val="6"/>
                <c:pt idx="0">
                  <c:v>2014</c:v>
                </c:pt>
                <c:pt idx="1">
                  <c:v>2015</c:v>
                </c:pt>
                <c:pt idx="2">
                  <c:v>2016</c:v>
                </c:pt>
                <c:pt idx="3">
                  <c:v>2017</c:v>
                </c:pt>
                <c:pt idx="4">
                  <c:v>2018</c:v>
                </c:pt>
                <c:pt idx="5">
                  <c:v>2019</c:v>
                </c:pt>
              </c:numCache>
            </c:numRef>
          </c:cat>
          <c:val>
            <c:numRef>
              <c:f>Subscribers!$C$9:$H$9</c:f>
              <c:numCache>
                <c:formatCode>0%</c:formatCode>
                <c:ptCount val="6"/>
                <c:pt idx="1">
                  <c:v>6.560552594038592E-2</c:v>
                </c:pt>
              </c:numCache>
            </c:numRef>
          </c:val>
          <c:extLst>
            <c:ext xmlns:c16="http://schemas.microsoft.com/office/drawing/2014/chart" uri="{C3380CC4-5D6E-409C-BE32-E72D297353CC}">
              <c16:uniqueId val="{00000001-6A63-447A-8F86-51024991EBE3}"/>
            </c:ext>
          </c:extLst>
        </c:ser>
        <c:ser>
          <c:idx val="2"/>
          <c:order val="2"/>
          <c:tx>
            <c:strRef>
              <c:f>Subscribers!$B$10</c:f>
              <c:strCache>
                <c:ptCount val="1"/>
                <c:pt idx="0">
                  <c:v>KDDI</c:v>
                </c:pt>
              </c:strCache>
            </c:strRef>
          </c:tx>
          <c:spPr>
            <a:solidFill>
              <a:schemeClr val="accent1">
                <a:lumMod val="40000"/>
                <a:lumOff val="60000"/>
              </a:schemeClr>
            </a:solidFill>
            <a:ln>
              <a:noFill/>
            </a:ln>
            <a:effectLst/>
          </c:spPr>
          <c:invertIfNegative val="0"/>
          <c:cat>
            <c:numRef>
              <c:f>Subscribers!$C$7:$H$7</c:f>
              <c:numCache>
                <c:formatCode>General</c:formatCode>
                <c:ptCount val="6"/>
                <c:pt idx="0">
                  <c:v>2014</c:v>
                </c:pt>
                <c:pt idx="1">
                  <c:v>2015</c:v>
                </c:pt>
                <c:pt idx="2">
                  <c:v>2016</c:v>
                </c:pt>
                <c:pt idx="3">
                  <c:v>2017</c:v>
                </c:pt>
                <c:pt idx="4">
                  <c:v>2018</c:v>
                </c:pt>
                <c:pt idx="5">
                  <c:v>2019</c:v>
                </c:pt>
              </c:numCache>
            </c:numRef>
          </c:cat>
          <c:val>
            <c:numRef>
              <c:f>Subscribers!$C$10:$H$10</c:f>
              <c:numCache>
                <c:formatCode>_(* #,##0_);_(* \(#,##0\);_(* "-"??_);_(@_)</c:formatCode>
                <c:ptCount val="6"/>
                <c:pt idx="0">
                  <c:v>44612</c:v>
                </c:pt>
                <c:pt idx="1">
                  <c:v>45850</c:v>
                </c:pt>
              </c:numCache>
            </c:numRef>
          </c:val>
          <c:extLst>
            <c:ext xmlns:c16="http://schemas.microsoft.com/office/drawing/2014/chart" uri="{C3380CC4-5D6E-409C-BE32-E72D297353CC}">
              <c16:uniqueId val="{00000002-6A63-447A-8F86-51024991EBE3}"/>
            </c:ext>
          </c:extLst>
        </c:ser>
        <c:ser>
          <c:idx val="3"/>
          <c:order val="3"/>
          <c:tx>
            <c:strRef>
              <c:f>Subscribers!$B$11</c:f>
              <c:strCache>
                <c:ptCount val="1"/>
                <c:pt idx="0">
                  <c:v>YoY growth</c:v>
                </c:pt>
              </c:strCache>
            </c:strRef>
          </c:tx>
          <c:spPr>
            <a:solidFill>
              <a:schemeClr val="accent4"/>
            </a:solidFill>
            <a:ln>
              <a:noFill/>
            </a:ln>
            <a:effectLst/>
          </c:spPr>
          <c:invertIfNegative val="0"/>
          <c:cat>
            <c:numRef>
              <c:f>Subscribers!$C$7:$H$7</c:f>
              <c:numCache>
                <c:formatCode>General</c:formatCode>
                <c:ptCount val="6"/>
                <c:pt idx="0">
                  <c:v>2014</c:v>
                </c:pt>
                <c:pt idx="1">
                  <c:v>2015</c:v>
                </c:pt>
                <c:pt idx="2">
                  <c:v>2016</c:v>
                </c:pt>
                <c:pt idx="3">
                  <c:v>2017</c:v>
                </c:pt>
                <c:pt idx="4">
                  <c:v>2018</c:v>
                </c:pt>
                <c:pt idx="5">
                  <c:v>2019</c:v>
                </c:pt>
              </c:numCache>
            </c:numRef>
          </c:cat>
          <c:val>
            <c:numRef>
              <c:f>Subscribers!$C$11:$H$11</c:f>
              <c:numCache>
                <c:formatCode>0%</c:formatCode>
                <c:ptCount val="6"/>
                <c:pt idx="1">
                  <c:v>2.7750381063391016E-2</c:v>
                </c:pt>
              </c:numCache>
            </c:numRef>
          </c:val>
          <c:extLst>
            <c:ext xmlns:c16="http://schemas.microsoft.com/office/drawing/2014/chart" uri="{C3380CC4-5D6E-409C-BE32-E72D297353CC}">
              <c16:uniqueId val="{00000003-6A63-447A-8F86-51024991EBE3}"/>
            </c:ext>
          </c:extLst>
        </c:ser>
        <c:ser>
          <c:idx val="4"/>
          <c:order val="4"/>
          <c:tx>
            <c:strRef>
              <c:f>Subscribers!$B$12</c:f>
              <c:strCache>
                <c:ptCount val="1"/>
                <c:pt idx="0">
                  <c:v>Softbank</c:v>
                </c:pt>
              </c:strCache>
            </c:strRef>
          </c:tx>
          <c:spPr>
            <a:solidFill>
              <a:schemeClr val="accent3"/>
            </a:solidFill>
            <a:ln>
              <a:noFill/>
            </a:ln>
            <a:effectLst/>
          </c:spPr>
          <c:invertIfNegative val="0"/>
          <c:cat>
            <c:numRef>
              <c:f>Subscribers!$C$7:$H$7</c:f>
              <c:numCache>
                <c:formatCode>General</c:formatCode>
                <c:ptCount val="6"/>
                <c:pt idx="0">
                  <c:v>2014</c:v>
                </c:pt>
                <c:pt idx="1">
                  <c:v>2015</c:v>
                </c:pt>
                <c:pt idx="2">
                  <c:v>2016</c:v>
                </c:pt>
                <c:pt idx="3">
                  <c:v>2017</c:v>
                </c:pt>
                <c:pt idx="4">
                  <c:v>2018</c:v>
                </c:pt>
                <c:pt idx="5">
                  <c:v>2019</c:v>
                </c:pt>
              </c:numCache>
            </c:numRef>
          </c:cat>
          <c:val>
            <c:numRef>
              <c:f>Subscribers!$C$12:$H$12</c:f>
              <c:numCache>
                <c:formatCode>_(* #,##0_);_(* \(#,##0\);_(* "-"??_);_(@_)</c:formatCode>
                <c:ptCount val="6"/>
                <c:pt idx="0">
                  <c:v>41493</c:v>
                </c:pt>
                <c:pt idx="1">
                  <c:v>39746</c:v>
                </c:pt>
              </c:numCache>
            </c:numRef>
          </c:val>
          <c:extLst>
            <c:ext xmlns:c16="http://schemas.microsoft.com/office/drawing/2014/chart" uri="{C3380CC4-5D6E-409C-BE32-E72D297353CC}">
              <c16:uniqueId val="{00000004-6A63-447A-8F86-51024991EBE3}"/>
            </c:ext>
          </c:extLst>
        </c:ser>
        <c:dLbls>
          <c:showLegendKey val="0"/>
          <c:showVal val="0"/>
          <c:showCatName val="0"/>
          <c:showSerName val="0"/>
          <c:showPercent val="0"/>
          <c:showBubbleSize val="0"/>
        </c:dLbls>
        <c:gapWidth val="150"/>
        <c:overlap val="100"/>
        <c:axId val="931704272"/>
        <c:axId val="384928672"/>
      </c:barChart>
      <c:catAx>
        <c:axId val="93170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928672"/>
        <c:crosses val="autoZero"/>
        <c:auto val="1"/>
        <c:lblAlgn val="ctr"/>
        <c:lblOffset val="100"/>
        <c:noMultiLvlLbl val="0"/>
      </c:catAx>
      <c:valAx>
        <c:axId val="3849286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1704272"/>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Subscribers in Japan by 3G/4G/5G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Subscribers!$B$60</c:f>
              <c:strCache>
                <c:ptCount val="1"/>
                <c:pt idx="0">
                  <c:v>3G</c:v>
                </c:pt>
              </c:strCache>
            </c:strRef>
          </c:tx>
          <c:spPr>
            <a:solidFill>
              <a:schemeClr val="accent5"/>
            </a:solidFill>
            <a:ln>
              <a:noFill/>
            </a:ln>
            <a:effectLst/>
          </c:spPr>
          <c:invertIfNegative val="0"/>
          <c:cat>
            <c:strRef>
              <c:f>Subscribers!$C$59:$I$59</c:f>
              <c:strCache>
                <c:ptCount val="7"/>
                <c:pt idx="0">
                  <c:v>2014</c:v>
                </c:pt>
                <c:pt idx="1">
                  <c:v>2015</c:v>
                </c:pt>
                <c:pt idx="2">
                  <c:v>2016</c:v>
                </c:pt>
                <c:pt idx="3">
                  <c:v>2017</c:v>
                </c:pt>
                <c:pt idx="4">
                  <c:v>2018</c:v>
                </c:pt>
                <c:pt idx="5">
                  <c:v>2019</c:v>
                </c:pt>
                <c:pt idx="6">
                  <c:v>2020 YTD</c:v>
                </c:pt>
              </c:strCache>
            </c:strRef>
          </c:cat>
          <c:val>
            <c:numRef>
              <c:f>Subscribers!$C$60:$I$60</c:f>
              <c:numCache>
                <c:formatCode>_(* #,##0_);_(* \(#,##0\);_(* "-"??_);_(@_)</c:formatCode>
                <c:ptCount val="7"/>
                <c:pt idx="0">
                  <c:v>84920</c:v>
                </c:pt>
                <c:pt idx="1">
                  <c:v>69090</c:v>
                </c:pt>
                <c:pt idx="2">
                  <c:v>60540</c:v>
                </c:pt>
                <c:pt idx="3">
                  <c:v>49460</c:v>
                </c:pt>
                <c:pt idx="4">
                  <c:v>41170</c:v>
                </c:pt>
                <c:pt idx="5">
                  <c:v>32250</c:v>
                </c:pt>
                <c:pt idx="6">
                  <c:v>31041</c:v>
                </c:pt>
              </c:numCache>
            </c:numRef>
          </c:val>
          <c:extLst>
            <c:ext xmlns:c16="http://schemas.microsoft.com/office/drawing/2014/chart" uri="{C3380CC4-5D6E-409C-BE32-E72D297353CC}">
              <c16:uniqueId val="{00000000-40C5-4C31-8320-037D91914708}"/>
            </c:ext>
          </c:extLst>
        </c:ser>
        <c:ser>
          <c:idx val="1"/>
          <c:order val="1"/>
          <c:tx>
            <c:strRef>
              <c:f>Subscribers!$B$61</c:f>
              <c:strCache>
                <c:ptCount val="1"/>
                <c:pt idx="0">
                  <c:v>YoY growth</c:v>
                </c:pt>
              </c:strCache>
            </c:strRef>
          </c:tx>
          <c:spPr>
            <a:solidFill>
              <a:schemeClr val="accent2"/>
            </a:solidFill>
            <a:ln>
              <a:noFill/>
            </a:ln>
            <a:effectLst/>
          </c:spPr>
          <c:invertIfNegative val="0"/>
          <c:cat>
            <c:strRef>
              <c:f>Subscribers!$C$59:$I$59</c:f>
              <c:strCache>
                <c:ptCount val="7"/>
                <c:pt idx="0">
                  <c:v>2014</c:v>
                </c:pt>
                <c:pt idx="1">
                  <c:v>2015</c:v>
                </c:pt>
                <c:pt idx="2">
                  <c:v>2016</c:v>
                </c:pt>
                <c:pt idx="3">
                  <c:v>2017</c:v>
                </c:pt>
                <c:pt idx="4">
                  <c:v>2018</c:v>
                </c:pt>
                <c:pt idx="5">
                  <c:v>2019</c:v>
                </c:pt>
                <c:pt idx="6">
                  <c:v>2020 YTD</c:v>
                </c:pt>
              </c:strCache>
            </c:strRef>
          </c:cat>
          <c:val>
            <c:numRef>
              <c:f>Subscribers!$C$61:$I$61</c:f>
              <c:numCache>
                <c:formatCode>0%</c:formatCode>
                <c:ptCount val="7"/>
                <c:pt idx="1">
                  <c:v>-0.18641073951954781</c:v>
                </c:pt>
                <c:pt idx="2">
                  <c:v>-0.12375162831089882</c:v>
                </c:pt>
                <c:pt idx="3">
                  <c:v>-0.18301949124545755</c:v>
                </c:pt>
                <c:pt idx="4">
                  <c:v>-0.16761019005256772</c:v>
                </c:pt>
                <c:pt idx="5">
                  <c:v>-0.21666261841146467</c:v>
                </c:pt>
                <c:pt idx="6">
                  <c:v>-3.7488372093023255E-2</c:v>
                </c:pt>
              </c:numCache>
            </c:numRef>
          </c:val>
          <c:extLst>
            <c:ext xmlns:c16="http://schemas.microsoft.com/office/drawing/2014/chart" uri="{C3380CC4-5D6E-409C-BE32-E72D297353CC}">
              <c16:uniqueId val="{00000001-40C5-4C31-8320-037D91914708}"/>
            </c:ext>
          </c:extLst>
        </c:ser>
        <c:ser>
          <c:idx val="2"/>
          <c:order val="2"/>
          <c:tx>
            <c:strRef>
              <c:f>Subscribers!$B$62</c:f>
              <c:strCache>
                <c:ptCount val="1"/>
                <c:pt idx="0">
                  <c:v>4G</c:v>
                </c:pt>
              </c:strCache>
            </c:strRef>
          </c:tx>
          <c:spPr>
            <a:solidFill>
              <a:schemeClr val="accent6"/>
            </a:solidFill>
            <a:ln>
              <a:noFill/>
            </a:ln>
            <a:effectLst/>
          </c:spPr>
          <c:invertIfNegative val="0"/>
          <c:cat>
            <c:strRef>
              <c:f>Subscribers!$C$59:$I$59</c:f>
              <c:strCache>
                <c:ptCount val="7"/>
                <c:pt idx="0">
                  <c:v>2014</c:v>
                </c:pt>
                <c:pt idx="1">
                  <c:v>2015</c:v>
                </c:pt>
                <c:pt idx="2">
                  <c:v>2016</c:v>
                </c:pt>
                <c:pt idx="3">
                  <c:v>2017</c:v>
                </c:pt>
                <c:pt idx="4">
                  <c:v>2018</c:v>
                </c:pt>
                <c:pt idx="5">
                  <c:v>2019</c:v>
                </c:pt>
                <c:pt idx="6">
                  <c:v>2020 YTD</c:v>
                </c:pt>
              </c:strCache>
            </c:strRef>
          </c:cat>
          <c:val>
            <c:numRef>
              <c:f>Subscribers!$C$62:$I$62</c:f>
              <c:numCache>
                <c:formatCode>_(* #,##0_);_(* \(#,##0\);_(* "-"??_);_(@_)</c:formatCode>
                <c:ptCount val="7"/>
                <c:pt idx="0">
                  <c:v>67780</c:v>
                </c:pt>
                <c:pt idx="1">
                  <c:v>87470</c:v>
                </c:pt>
                <c:pt idx="2">
                  <c:v>0</c:v>
                </c:pt>
                <c:pt idx="3">
                  <c:v>0</c:v>
                </c:pt>
                <c:pt idx="4">
                  <c:v>0</c:v>
                </c:pt>
                <c:pt idx="5">
                  <c:v>0</c:v>
                </c:pt>
                <c:pt idx="6">
                  <c:v>0</c:v>
                </c:pt>
              </c:numCache>
            </c:numRef>
          </c:val>
          <c:extLst>
            <c:ext xmlns:c16="http://schemas.microsoft.com/office/drawing/2014/chart" uri="{C3380CC4-5D6E-409C-BE32-E72D297353CC}">
              <c16:uniqueId val="{00000002-40C5-4C31-8320-037D91914708}"/>
            </c:ext>
          </c:extLst>
        </c:ser>
        <c:ser>
          <c:idx val="3"/>
          <c:order val="3"/>
          <c:tx>
            <c:strRef>
              <c:f>Subscribers!$B$63</c:f>
              <c:strCache>
                <c:ptCount val="1"/>
                <c:pt idx="0">
                  <c:v>YoY growth</c:v>
                </c:pt>
              </c:strCache>
            </c:strRef>
          </c:tx>
          <c:spPr>
            <a:solidFill>
              <a:schemeClr val="accent4"/>
            </a:solidFill>
            <a:ln>
              <a:noFill/>
            </a:ln>
            <a:effectLst/>
          </c:spPr>
          <c:invertIfNegative val="0"/>
          <c:cat>
            <c:strRef>
              <c:f>Subscribers!$C$59:$I$59</c:f>
              <c:strCache>
                <c:ptCount val="7"/>
                <c:pt idx="0">
                  <c:v>2014</c:v>
                </c:pt>
                <c:pt idx="1">
                  <c:v>2015</c:v>
                </c:pt>
                <c:pt idx="2">
                  <c:v>2016</c:v>
                </c:pt>
                <c:pt idx="3">
                  <c:v>2017</c:v>
                </c:pt>
                <c:pt idx="4">
                  <c:v>2018</c:v>
                </c:pt>
                <c:pt idx="5">
                  <c:v>2019</c:v>
                </c:pt>
                <c:pt idx="6">
                  <c:v>2020 YTD</c:v>
                </c:pt>
              </c:strCache>
            </c:strRef>
          </c:cat>
          <c:val>
            <c:numRef>
              <c:f>Subscribers!$C$63:$I$63</c:f>
              <c:numCache>
                <c:formatCode>0%</c:formatCode>
                <c:ptCount val="7"/>
                <c:pt idx="1">
                  <c:v>0.29049867217468278</c:v>
                </c:pt>
                <c:pt idx="2">
                  <c:v>-1</c:v>
                </c:pt>
                <c:pt idx="3">
                  <c:v>0</c:v>
                </c:pt>
                <c:pt idx="4">
                  <c:v>0</c:v>
                </c:pt>
                <c:pt idx="5">
                  <c:v>0</c:v>
                </c:pt>
                <c:pt idx="6">
                  <c:v>0</c:v>
                </c:pt>
              </c:numCache>
            </c:numRef>
          </c:val>
          <c:extLst>
            <c:ext xmlns:c16="http://schemas.microsoft.com/office/drawing/2014/chart" uri="{C3380CC4-5D6E-409C-BE32-E72D297353CC}">
              <c16:uniqueId val="{00000003-40C5-4C31-8320-037D91914708}"/>
            </c:ext>
          </c:extLst>
        </c:ser>
        <c:ser>
          <c:idx val="4"/>
          <c:order val="4"/>
          <c:tx>
            <c:strRef>
              <c:f>Subscribers!$B$64</c:f>
              <c:strCache>
                <c:ptCount val="1"/>
                <c:pt idx="0">
                  <c:v>5G</c:v>
                </c:pt>
              </c:strCache>
            </c:strRef>
          </c:tx>
          <c:spPr>
            <a:solidFill>
              <a:schemeClr val="accent5"/>
            </a:solidFill>
            <a:ln>
              <a:noFill/>
            </a:ln>
            <a:effectLst/>
          </c:spPr>
          <c:invertIfNegative val="0"/>
          <c:cat>
            <c:strRef>
              <c:f>Subscribers!$C$59:$I$59</c:f>
              <c:strCache>
                <c:ptCount val="7"/>
                <c:pt idx="0">
                  <c:v>2014</c:v>
                </c:pt>
                <c:pt idx="1">
                  <c:v>2015</c:v>
                </c:pt>
                <c:pt idx="2">
                  <c:v>2016</c:v>
                </c:pt>
                <c:pt idx="3">
                  <c:v>2017</c:v>
                </c:pt>
                <c:pt idx="4">
                  <c:v>2018</c:v>
                </c:pt>
                <c:pt idx="5">
                  <c:v>2019</c:v>
                </c:pt>
                <c:pt idx="6">
                  <c:v>2020 YTD</c:v>
                </c:pt>
              </c:strCache>
            </c:strRef>
          </c:cat>
          <c:val>
            <c:numRef>
              <c:f>Subscribers!$C$64:$I$64</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40C5-4C31-8320-037D91914708}"/>
            </c:ext>
          </c:extLst>
        </c:ser>
        <c:dLbls>
          <c:showLegendKey val="0"/>
          <c:showVal val="0"/>
          <c:showCatName val="0"/>
          <c:showSerName val="0"/>
          <c:showPercent val="0"/>
          <c:showBubbleSize val="0"/>
        </c:dLbls>
        <c:gapWidth val="150"/>
        <c:overlap val="100"/>
        <c:axId val="1277899232"/>
        <c:axId val="1209656560"/>
      </c:barChart>
      <c:catAx>
        <c:axId val="1277899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56560"/>
        <c:crosses val="autoZero"/>
        <c:auto val="1"/>
        <c:lblAlgn val="ctr"/>
        <c:lblOffset val="100"/>
        <c:noMultiLvlLbl val="0"/>
      </c:catAx>
      <c:valAx>
        <c:axId val="12096565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7899232"/>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 Operator Capex (JPY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Capex!$B$8</c:f>
              <c:strCache>
                <c:ptCount val="1"/>
                <c:pt idx="0">
                  <c:v>NTT DOCOMO</c:v>
                </c:pt>
              </c:strCache>
            </c:strRef>
          </c:tx>
          <c:spPr>
            <a:solidFill>
              <a:schemeClr val="accent1"/>
            </a:solidFill>
            <a:ln>
              <a:noFill/>
            </a:ln>
            <a:effectLst/>
          </c:spPr>
          <c:invertIfNegative val="0"/>
          <c:cat>
            <c:numRef>
              <c:f>Capex!$C$7:$K$7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Capex!$C$8:$K$8</c:f>
              <c:numCache>
                <c:formatCode>_-[$¥-411]* #,##0_-;\-[$¥-411]* #,##0_-;_-[$¥-411]* "-"??_-;_-@_-</c:formatCode>
                <c:ptCount val="9"/>
                <c:pt idx="0">
                  <c:v>662</c:v>
                </c:pt>
                <c:pt idx="1">
                  <c:v>595</c:v>
                </c:pt>
              </c:numCache>
            </c:numRef>
          </c:val>
          <c:extLst>
            <c:ext xmlns:c16="http://schemas.microsoft.com/office/drawing/2014/chart" uri="{C3380CC4-5D6E-409C-BE32-E72D297353CC}">
              <c16:uniqueId val="{00000000-CD5B-4C12-80E0-56CF47F262E7}"/>
            </c:ext>
          </c:extLst>
        </c:ser>
        <c:ser>
          <c:idx val="1"/>
          <c:order val="1"/>
          <c:tx>
            <c:strRef>
              <c:f>Capex!$B$9</c:f>
              <c:strCache>
                <c:ptCount val="1"/>
                <c:pt idx="0">
                  <c:v>KDDI</c:v>
                </c:pt>
              </c:strCache>
            </c:strRef>
          </c:tx>
          <c:spPr>
            <a:solidFill>
              <a:schemeClr val="accent1">
                <a:lumMod val="40000"/>
                <a:lumOff val="60000"/>
              </a:schemeClr>
            </a:solidFill>
            <a:ln>
              <a:noFill/>
            </a:ln>
            <a:effectLst/>
          </c:spPr>
          <c:invertIfNegative val="0"/>
          <c:cat>
            <c:numRef>
              <c:f>Capex!$C$7:$K$7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Capex!$C$9:$K$9</c:f>
              <c:numCache>
                <c:formatCode>_-[$¥-411]* #,##0_-;\-[$¥-411]* #,##0_-;_-[$¥-411]* "-"??_-;_-@_-</c:formatCode>
                <c:ptCount val="9"/>
                <c:pt idx="0">
                  <c:v>668</c:v>
                </c:pt>
                <c:pt idx="1">
                  <c:v>531</c:v>
                </c:pt>
              </c:numCache>
            </c:numRef>
          </c:val>
          <c:extLst>
            <c:ext xmlns:c16="http://schemas.microsoft.com/office/drawing/2014/chart" uri="{C3380CC4-5D6E-409C-BE32-E72D297353CC}">
              <c16:uniqueId val="{00000001-CD5B-4C12-80E0-56CF47F262E7}"/>
            </c:ext>
          </c:extLst>
        </c:ser>
        <c:ser>
          <c:idx val="2"/>
          <c:order val="2"/>
          <c:tx>
            <c:strRef>
              <c:f>Capex!$B$10</c:f>
              <c:strCache>
                <c:ptCount val="1"/>
                <c:pt idx="0">
                  <c:v>Softbank</c:v>
                </c:pt>
              </c:strCache>
            </c:strRef>
          </c:tx>
          <c:spPr>
            <a:solidFill>
              <a:schemeClr val="accent3"/>
            </a:solidFill>
            <a:ln>
              <a:noFill/>
            </a:ln>
            <a:effectLst/>
          </c:spPr>
          <c:invertIfNegative val="0"/>
          <c:cat>
            <c:numRef>
              <c:f>Capex!$C$7:$K$7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Capex!$C$10:$K$10</c:f>
              <c:numCache>
                <c:formatCode>_-[$¥-411]* #,##0_-;\-[$¥-411]* #,##0_-;_-[$¥-411]* "-"??_-;_-@_-</c:formatCode>
                <c:ptCount val="9"/>
                <c:pt idx="0">
                  <c:v>584</c:v>
                </c:pt>
                <c:pt idx="1">
                  <c:v>413</c:v>
                </c:pt>
              </c:numCache>
            </c:numRef>
          </c:val>
          <c:extLst>
            <c:ext xmlns:c16="http://schemas.microsoft.com/office/drawing/2014/chart" uri="{C3380CC4-5D6E-409C-BE32-E72D297353CC}">
              <c16:uniqueId val="{00000005-CD5B-4C12-80E0-56CF47F262E7}"/>
            </c:ext>
          </c:extLst>
        </c:ser>
        <c:ser>
          <c:idx val="3"/>
          <c:order val="3"/>
          <c:tx>
            <c:strRef>
              <c:f>Capex!$B$11</c:f>
              <c:strCache>
                <c:ptCount val="1"/>
                <c:pt idx="0">
                  <c:v>Rakuten Mobile</c:v>
                </c:pt>
              </c:strCache>
            </c:strRef>
          </c:tx>
          <c:spPr>
            <a:solidFill>
              <a:schemeClr val="accent4">
                <a:lumMod val="60000"/>
                <a:lumOff val="40000"/>
              </a:schemeClr>
            </a:solidFill>
            <a:ln>
              <a:noFill/>
            </a:ln>
            <a:effectLst/>
          </c:spPr>
          <c:invertIfNegative val="0"/>
          <c:cat>
            <c:numRef>
              <c:f>Capex!$C$7:$K$7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Capex!$C$11:$K$11</c:f>
              <c:numCache>
                <c:formatCode>_-[$¥-411]* #,##0_-;\-[$¥-411]* #,##0_-;_-[$¥-411]* "-"??_-;_-@_-</c:formatCode>
                <c:ptCount val="9"/>
                <c:pt idx="0">
                  <c:v>0</c:v>
                </c:pt>
                <c:pt idx="1">
                  <c:v>0</c:v>
                </c:pt>
              </c:numCache>
            </c:numRef>
          </c:val>
          <c:extLst>
            <c:ext xmlns:c16="http://schemas.microsoft.com/office/drawing/2014/chart" uri="{C3380CC4-5D6E-409C-BE32-E72D297353CC}">
              <c16:uniqueId val="{00000001-9DD1-49F2-B6A0-75120FFFE9FD}"/>
            </c:ext>
          </c:extLst>
        </c:ser>
        <c:dLbls>
          <c:showLegendKey val="0"/>
          <c:showVal val="0"/>
          <c:showCatName val="0"/>
          <c:showSerName val="0"/>
          <c:showPercent val="0"/>
          <c:showBubbleSize val="0"/>
        </c:dLbls>
        <c:gapWidth val="150"/>
        <c:overlap val="100"/>
        <c:axId val="667462495"/>
        <c:axId val="575586863"/>
      </c:barChart>
      <c:catAx>
        <c:axId val="667462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586863"/>
        <c:crosses val="autoZero"/>
        <c:auto val="1"/>
        <c:lblAlgn val="ctr"/>
        <c:lblOffset val="100"/>
        <c:noMultiLvlLbl val="0"/>
      </c:catAx>
      <c:valAx>
        <c:axId val="575586863"/>
        <c:scaling>
          <c:orientation val="minMax"/>
        </c:scaling>
        <c:delete val="0"/>
        <c:axPos val="l"/>
        <c:majorGridlines>
          <c:spPr>
            <a:ln w="9525" cap="flat" cmpd="sng" algn="ctr">
              <a:solidFill>
                <a:schemeClr val="tx1">
                  <a:lumMod val="15000"/>
                  <a:lumOff val="85000"/>
                </a:schemeClr>
              </a:solidFill>
              <a:round/>
            </a:ln>
            <a:effectLst/>
          </c:spPr>
        </c:majorGridlines>
        <c:numFmt formatCode="_-[$¥-411]* #,##0_-;\-[$¥-411]* #,##0_-;_-[$¥-411]*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462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Net 4G and 5G BTS Additions in Japan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Stations'!$B$57</c:f>
              <c:strCache>
                <c:ptCount val="1"/>
                <c:pt idx="0">
                  <c:v>4G</c:v>
                </c:pt>
              </c:strCache>
            </c:strRef>
          </c:tx>
          <c:spPr>
            <a:solidFill>
              <a:schemeClr val="accent6"/>
            </a:solidFill>
            <a:ln>
              <a:noFill/>
            </a:ln>
            <a:effectLst/>
          </c:spPr>
          <c:invertIfNegative val="0"/>
          <c:cat>
            <c:numRef>
              <c:f>'Base Stations'!$C$56:$L$56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Stations'!$C$57:$L$57</c:f>
              <c:numCache>
                <c:formatCode>_(* #,##0_);_(* \(#,##0\);_(* "-"??_);_(@_)</c:formatCode>
                <c:ptCount val="10"/>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4AE-4F96-87EF-F413F7103FB3}"/>
            </c:ext>
          </c:extLst>
        </c:ser>
        <c:ser>
          <c:idx val="1"/>
          <c:order val="1"/>
          <c:tx>
            <c:strRef>
              <c:f>'Base Stations'!$B$58</c:f>
              <c:strCache>
                <c:ptCount val="1"/>
                <c:pt idx="0">
                  <c:v>5G</c:v>
                </c:pt>
              </c:strCache>
            </c:strRef>
          </c:tx>
          <c:spPr>
            <a:solidFill>
              <a:srgbClr val="FFC000"/>
            </a:solidFill>
            <a:ln>
              <a:noFill/>
            </a:ln>
            <a:effectLst/>
          </c:spPr>
          <c:invertIfNegative val="0"/>
          <c:cat>
            <c:numRef>
              <c:f>'Base Stations'!$C$56:$L$56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Stations'!$C$58:$L$58</c:f>
              <c:numCache>
                <c:formatCode>_(* #,##0_);_(* \(#,##0\);_(* "-"??_);_(@_)</c:formatCode>
                <c:ptCount val="10"/>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AE-4F96-87EF-F413F7103FB3}"/>
            </c:ext>
          </c:extLst>
        </c:ser>
        <c:dLbls>
          <c:showLegendKey val="0"/>
          <c:showVal val="0"/>
          <c:showCatName val="0"/>
          <c:showSerName val="0"/>
          <c:showPercent val="0"/>
          <c:showBubbleSize val="0"/>
        </c:dLbls>
        <c:gapWidth val="150"/>
        <c:overlap val="100"/>
        <c:axId val="166664287"/>
        <c:axId val="2087937487"/>
      </c:barChart>
      <c:catAx>
        <c:axId val="16666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937487"/>
        <c:crosses val="autoZero"/>
        <c:auto val="1"/>
        <c:lblAlgn val="ctr"/>
        <c:lblOffset val="100"/>
        <c:noMultiLvlLbl val="0"/>
      </c:catAx>
      <c:valAx>
        <c:axId val="208793748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642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BTS Footprint in Japan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Stations'!$B$8</c:f>
              <c:strCache>
                <c:ptCount val="1"/>
                <c:pt idx="0">
                  <c:v>NTT DOCOMO</c:v>
                </c:pt>
              </c:strCache>
            </c:strRef>
          </c:tx>
          <c:spPr>
            <a:solidFill>
              <a:schemeClr val="accent1"/>
            </a:solidFill>
            <a:ln>
              <a:noFill/>
            </a:ln>
            <a:effectLst/>
          </c:spPr>
          <c:invertIfNegative val="0"/>
          <c:cat>
            <c:numRef>
              <c:f>'Base Stations'!$C$7:$L$7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Stations'!$C$8:$L$8</c:f>
              <c:numCache>
                <c:formatCode>_(* #,##0_);_(* \(#,##0\);_(* "-"??_);_(@_)</c:formatCode>
                <c:ptCount val="10"/>
                <c:pt idx="0">
                  <c:v>101150</c:v>
                </c:pt>
              </c:numCache>
            </c:numRef>
          </c:val>
          <c:extLst>
            <c:ext xmlns:c16="http://schemas.microsoft.com/office/drawing/2014/chart" uri="{C3380CC4-5D6E-409C-BE32-E72D297353CC}">
              <c16:uniqueId val="{00000000-EF98-44EF-A373-29C94F26442B}"/>
            </c:ext>
          </c:extLst>
        </c:ser>
        <c:ser>
          <c:idx val="1"/>
          <c:order val="1"/>
          <c:tx>
            <c:strRef>
              <c:f>'Base Stations'!$B$9</c:f>
              <c:strCache>
                <c:ptCount val="1"/>
                <c:pt idx="0">
                  <c:v>YoY growth</c:v>
                </c:pt>
              </c:strCache>
            </c:strRef>
          </c:tx>
          <c:spPr>
            <a:solidFill>
              <a:schemeClr val="accent2"/>
            </a:solidFill>
            <a:ln>
              <a:noFill/>
            </a:ln>
            <a:effectLst/>
          </c:spPr>
          <c:invertIfNegative val="0"/>
          <c:cat>
            <c:numRef>
              <c:f>'Base Stations'!$C$7:$L$7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Stations'!$C$9:$L$9</c:f>
              <c:numCache>
                <c:formatCode>0%</c:formatCode>
                <c:ptCount val="10"/>
              </c:numCache>
            </c:numRef>
          </c:val>
          <c:extLst>
            <c:ext xmlns:c16="http://schemas.microsoft.com/office/drawing/2014/chart" uri="{C3380CC4-5D6E-409C-BE32-E72D297353CC}">
              <c16:uniqueId val="{00000001-EF98-44EF-A373-29C94F26442B}"/>
            </c:ext>
          </c:extLst>
        </c:ser>
        <c:ser>
          <c:idx val="2"/>
          <c:order val="2"/>
          <c:tx>
            <c:strRef>
              <c:f>'Base Stations'!$B$10</c:f>
              <c:strCache>
                <c:ptCount val="1"/>
                <c:pt idx="0">
                  <c:v>KDDI</c:v>
                </c:pt>
              </c:strCache>
            </c:strRef>
          </c:tx>
          <c:spPr>
            <a:solidFill>
              <a:schemeClr val="accent1">
                <a:lumMod val="40000"/>
                <a:lumOff val="60000"/>
              </a:schemeClr>
            </a:solidFill>
            <a:ln>
              <a:noFill/>
            </a:ln>
            <a:effectLst/>
          </c:spPr>
          <c:invertIfNegative val="0"/>
          <c:cat>
            <c:numRef>
              <c:f>'Base Stations'!$C$7:$L$7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Stations'!$C$10:$L$10</c:f>
              <c:numCache>
                <c:formatCode>_(* #,##0_);_(* \(#,##0\);_(* "-"??_);_(@_)</c:formatCode>
                <c:ptCount val="10"/>
                <c:pt idx="0">
                  <c:v>111080</c:v>
                </c:pt>
              </c:numCache>
            </c:numRef>
          </c:val>
          <c:extLst>
            <c:ext xmlns:c16="http://schemas.microsoft.com/office/drawing/2014/chart" uri="{C3380CC4-5D6E-409C-BE32-E72D297353CC}">
              <c16:uniqueId val="{00000002-EF98-44EF-A373-29C94F26442B}"/>
            </c:ext>
          </c:extLst>
        </c:ser>
        <c:ser>
          <c:idx val="3"/>
          <c:order val="3"/>
          <c:tx>
            <c:strRef>
              <c:f>'Base Stations'!$B$11</c:f>
              <c:strCache>
                <c:ptCount val="1"/>
                <c:pt idx="0">
                  <c:v>YoY growth</c:v>
                </c:pt>
              </c:strCache>
            </c:strRef>
          </c:tx>
          <c:spPr>
            <a:solidFill>
              <a:schemeClr val="accent4"/>
            </a:solidFill>
            <a:ln>
              <a:noFill/>
            </a:ln>
            <a:effectLst/>
          </c:spPr>
          <c:invertIfNegative val="0"/>
          <c:cat>
            <c:numRef>
              <c:f>'Base Stations'!$C$7:$L$7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Stations'!$C$11:$L$11</c:f>
              <c:numCache>
                <c:formatCode>0%</c:formatCode>
                <c:ptCount val="10"/>
              </c:numCache>
            </c:numRef>
          </c:val>
          <c:extLst>
            <c:ext xmlns:c16="http://schemas.microsoft.com/office/drawing/2014/chart" uri="{C3380CC4-5D6E-409C-BE32-E72D297353CC}">
              <c16:uniqueId val="{00000003-EF98-44EF-A373-29C94F26442B}"/>
            </c:ext>
          </c:extLst>
        </c:ser>
        <c:ser>
          <c:idx val="4"/>
          <c:order val="4"/>
          <c:tx>
            <c:strRef>
              <c:f>'Base Stations'!$B$12</c:f>
              <c:strCache>
                <c:ptCount val="1"/>
                <c:pt idx="0">
                  <c:v>Softbank</c:v>
                </c:pt>
              </c:strCache>
            </c:strRef>
          </c:tx>
          <c:spPr>
            <a:solidFill>
              <a:schemeClr val="accent3"/>
            </a:solidFill>
            <a:ln>
              <a:noFill/>
            </a:ln>
            <a:effectLst/>
          </c:spPr>
          <c:invertIfNegative val="0"/>
          <c:cat>
            <c:numRef>
              <c:f>'Base Stations'!$C$7:$L$7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Stations'!$C$12:$L$12</c:f>
              <c:numCache>
                <c:formatCode>_(* #,##0_);_(* \(#,##0\);_(* "-"??_);_(@_)</c:formatCode>
                <c:ptCount val="10"/>
                <c:pt idx="0">
                  <c:v>104596</c:v>
                </c:pt>
              </c:numCache>
            </c:numRef>
          </c:val>
          <c:extLst>
            <c:ext xmlns:c16="http://schemas.microsoft.com/office/drawing/2014/chart" uri="{C3380CC4-5D6E-409C-BE32-E72D297353CC}">
              <c16:uniqueId val="{00000004-EF98-44EF-A373-29C94F26442B}"/>
            </c:ext>
          </c:extLst>
        </c:ser>
        <c:ser>
          <c:idx val="5"/>
          <c:order val="5"/>
          <c:tx>
            <c:strRef>
              <c:f>'Base Stations'!$B$13</c:f>
              <c:strCache>
                <c:ptCount val="1"/>
                <c:pt idx="0">
                  <c:v>YoY growth</c:v>
                </c:pt>
              </c:strCache>
            </c:strRef>
          </c:tx>
          <c:spPr>
            <a:solidFill>
              <a:schemeClr val="accent6"/>
            </a:solidFill>
            <a:ln>
              <a:noFill/>
            </a:ln>
            <a:effectLst/>
          </c:spPr>
          <c:invertIfNegative val="0"/>
          <c:cat>
            <c:numRef>
              <c:f>'Base Stations'!$C$7:$L$7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Stations'!$C$13:$L$13</c:f>
              <c:numCache>
                <c:formatCode>0%</c:formatCode>
                <c:ptCount val="10"/>
              </c:numCache>
            </c:numRef>
          </c:val>
          <c:extLst>
            <c:ext xmlns:c16="http://schemas.microsoft.com/office/drawing/2014/chart" uri="{C3380CC4-5D6E-409C-BE32-E72D297353CC}">
              <c16:uniqueId val="{00000005-EF98-44EF-A373-29C94F26442B}"/>
            </c:ext>
          </c:extLst>
        </c:ser>
        <c:ser>
          <c:idx val="6"/>
          <c:order val="6"/>
          <c:tx>
            <c:strRef>
              <c:f>'Base Stations'!$B$14</c:f>
              <c:strCache>
                <c:ptCount val="1"/>
                <c:pt idx="0">
                  <c:v>Rakuten Mobile</c:v>
                </c:pt>
              </c:strCache>
            </c:strRef>
          </c:tx>
          <c:spPr>
            <a:solidFill>
              <a:schemeClr val="accent4">
                <a:lumMod val="60000"/>
                <a:lumOff val="40000"/>
              </a:schemeClr>
            </a:solidFill>
            <a:ln>
              <a:noFill/>
            </a:ln>
            <a:effectLst/>
          </c:spPr>
          <c:invertIfNegative val="0"/>
          <c:cat>
            <c:numRef>
              <c:f>'Base Stations'!$C$7:$L$7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'Base Stations'!$C$14:$L$14</c:f>
              <c:numCache>
                <c:formatCode>_(* #,##0_);_(* \(#,##0\);_(* "-"??_);_(@_)</c:formatCode>
                <c:ptCount val="10"/>
              </c:numCache>
            </c:numRef>
          </c:val>
          <c:extLst>
            <c:ext xmlns:c16="http://schemas.microsoft.com/office/drawing/2014/chart" uri="{C3380CC4-5D6E-409C-BE32-E72D297353CC}">
              <c16:uniqueId val="{00000006-EF98-44EF-A373-29C94F26442B}"/>
            </c:ext>
          </c:extLst>
        </c:ser>
        <c:dLbls>
          <c:showLegendKey val="0"/>
          <c:showVal val="0"/>
          <c:showCatName val="0"/>
          <c:showSerName val="0"/>
          <c:showPercent val="0"/>
          <c:showBubbleSize val="0"/>
        </c:dLbls>
        <c:gapWidth val="150"/>
        <c:overlap val="100"/>
        <c:axId val="941575632"/>
        <c:axId val="945139648"/>
      </c:barChart>
      <c:catAx>
        <c:axId val="94157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139648"/>
        <c:crosses val="autoZero"/>
        <c:auto val="1"/>
        <c:lblAlgn val="ctr"/>
        <c:lblOffset val="100"/>
        <c:noMultiLvlLbl val="0"/>
      </c:catAx>
      <c:valAx>
        <c:axId val="9451396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575632"/>
        <c:crosses val="autoZero"/>
        <c:crossBetween val="between"/>
      </c:valAx>
      <c:spPr>
        <a:noFill/>
        <a:ln>
          <a:noFill/>
        </a:ln>
        <a:effectLst/>
      </c:spPr>
    </c:plotArea>
    <c:legend>
      <c:legendPos val="b"/>
      <c:legendEntry>
        <c:idx val="1"/>
        <c:delete val="1"/>
      </c:legendEntry>
      <c:legendEntry>
        <c:idx val="3"/>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RAN Market in Japan ($M) - 4G vs. 5G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RAN!$B$19</c:f>
              <c:strCache>
                <c:ptCount val="1"/>
                <c:pt idx="0">
                  <c:v>4G eNodeB</c:v>
                </c:pt>
              </c:strCache>
            </c:strRef>
          </c:tx>
          <c:spPr>
            <a:solidFill>
              <a:schemeClr val="accent6"/>
            </a:solidFill>
            <a:ln>
              <a:noFill/>
            </a:ln>
            <a:effectLst/>
          </c:spPr>
          <c:invertIfNegative val="0"/>
          <c:cat>
            <c:numRef>
              <c:f>RAN!$C$18:$L$18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RAN!$C$19:$L$19</c:f>
              <c:numCache>
                <c:formatCode>_("$"* #,##0_);_("$"* \(#,##0\);_("$"* "-"??_);_(@_)</c:formatCode>
                <c:ptCount val="10"/>
              </c:numCache>
            </c:numRef>
          </c:val>
          <c:extLst>
            <c:ext xmlns:c16="http://schemas.microsoft.com/office/drawing/2014/chart" uri="{C3380CC4-5D6E-409C-BE32-E72D297353CC}">
              <c16:uniqueId val="{00000000-95C2-47FE-BC80-0778A17D1E8C}"/>
            </c:ext>
          </c:extLst>
        </c:ser>
        <c:ser>
          <c:idx val="1"/>
          <c:order val="1"/>
          <c:tx>
            <c:strRef>
              <c:f>RAN!$B$20</c:f>
              <c:strCache>
                <c:ptCount val="1"/>
                <c:pt idx="0">
                  <c:v>YoY growth</c:v>
                </c:pt>
              </c:strCache>
            </c:strRef>
          </c:tx>
          <c:spPr>
            <a:solidFill>
              <a:schemeClr val="accent2"/>
            </a:solidFill>
            <a:ln>
              <a:noFill/>
            </a:ln>
            <a:effectLst/>
          </c:spPr>
          <c:invertIfNegative val="0"/>
          <c:cat>
            <c:numRef>
              <c:f>RAN!$C$18:$L$18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RAN!$C$20:$L$20</c:f>
              <c:numCache>
                <c:formatCode>0%</c:formatCode>
                <c:ptCount val="10"/>
              </c:numCache>
            </c:numRef>
          </c:val>
          <c:extLst>
            <c:ext xmlns:c16="http://schemas.microsoft.com/office/drawing/2014/chart" uri="{C3380CC4-5D6E-409C-BE32-E72D297353CC}">
              <c16:uniqueId val="{00000001-95C2-47FE-BC80-0778A17D1E8C}"/>
            </c:ext>
          </c:extLst>
        </c:ser>
        <c:ser>
          <c:idx val="2"/>
          <c:order val="2"/>
          <c:tx>
            <c:strRef>
              <c:f>RAN!$B$21</c:f>
              <c:strCache>
                <c:ptCount val="1"/>
                <c:pt idx="0">
                  <c:v>5G NR/gNB</c:v>
                </c:pt>
              </c:strCache>
            </c:strRef>
          </c:tx>
          <c:spPr>
            <a:solidFill>
              <a:srgbClr val="FFC000"/>
            </a:solidFill>
            <a:ln>
              <a:noFill/>
            </a:ln>
            <a:effectLst/>
          </c:spPr>
          <c:invertIfNegative val="0"/>
          <c:cat>
            <c:numRef>
              <c:f>RAN!$C$18:$L$18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RAN!$C$21:$L$21</c:f>
              <c:numCache>
                <c:formatCode>_("$"* #,##0_);_("$"* \(#,##0\);_("$"* "-"??_);_(@_)</c:formatCode>
                <c:ptCount val="10"/>
              </c:numCache>
            </c:numRef>
          </c:val>
          <c:extLst>
            <c:ext xmlns:c16="http://schemas.microsoft.com/office/drawing/2014/chart" uri="{C3380CC4-5D6E-409C-BE32-E72D297353CC}">
              <c16:uniqueId val="{00000002-95C2-47FE-BC80-0778A17D1E8C}"/>
            </c:ext>
          </c:extLst>
        </c:ser>
        <c:ser>
          <c:idx val="3"/>
          <c:order val="3"/>
          <c:tx>
            <c:strRef>
              <c:f>RAN!$B$22</c:f>
              <c:strCache>
                <c:ptCount val="1"/>
                <c:pt idx="0">
                  <c:v>YoY growth</c:v>
                </c:pt>
              </c:strCache>
            </c:strRef>
          </c:tx>
          <c:spPr>
            <a:solidFill>
              <a:schemeClr val="accent4"/>
            </a:solidFill>
            <a:ln>
              <a:noFill/>
            </a:ln>
            <a:effectLst/>
          </c:spPr>
          <c:invertIfNegative val="0"/>
          <c:cat>
            <c:numRef>
              <c:f>RAN!$C$18:$L$18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RAN!$C$22:$L$22</c:f>
              <c:numCache>
                <c:formatCode>0%</c:formatCode>
                <c:ptCount val="10"/>
              </c:numCache>
            </c:numRef>
          </c:val>
          <c:extLst>
            <c:ext xmlns:c16="http://schemas.microsoft.com/office/drawing/2014/chart" uri="{C3380CC4-5D6E-409C-BE32-E72D297353CC}">
              <c16:uniqueId val="{00000003-95C2-47FE-BC80-0778A17D1E8C}"/>
            </c:ext>
          </c:extLst>
        </c:ser>
        <c:dLbls>
          <c:showLegendKey val="0"/>
          <c:showVal val="0"/>
          <c:showCatName val="0"/>
          <c:showSerName val="0"/>
          <c:showPercent val="0"/>
          <c:showBubbleSize val="0"/>
        </c:dLbls>
        <c:gapWidth val="150"/>
        <c:overlap val="100"/>
        <c:axId val="1881546031"/>
        <c:axId val="2089409215"/>
      </c:barChart>
      <c:catAx>
        <c:axId val="1881546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409215"/>
        <c:crosses val="autoZero"/>
        <c:auto val="1"/>
        <c:lblAlgn val="ctr"/>
        <c:lblOffset val="100"/>
        <c:noMultiLvlLbl val="0"/>
      </c:catAx>
      <c:valAx>
        <c:axId val="2089409215"/>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1546031"/>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Outdoor vs. Indoor according to MIC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RAN!$B$56</c:f>
              <c:strCache>
                <c:ptCount val="1"/>
                <c:pt idx="0">
                  <c:v>Outdoor</c:v>
                </c:pt>
              </c:strCache>
            </c:strRef>
          </c:tx>
          <c:spPr>
            <a:ln w="28575" cap="rnd">
              <a:solidFill>
                <a:schemeClr val="accent1"/>
              </a:solidFill>
              <a:round/>
            </a:ln>
            <a:effectLst/>
          </c:spPr>
          <c:marker>
            <c:symbol val="none"/>
          </c:marker>
          <c:cat>
            <c:numRef>
              <c:f>RAN!$F$55:$L$55</c:f>
              <c:numCache>
                <c:formatCode>General</c:formatCode>
                <c:ptCount val="7"/>
                <c:pt idx="0">
                  <c:v>2019</c:v>
                </c:pt>
                <c:pt idx="1">
                  <c:v>2020</c:v>
                </c:pt>
                <c:pt idx="2">
                  <c:v>2021</c:v>
                </c:pt>
                <c:pt idx="3">
                  <c:v>2022</c:v>
                </c:pt>
                <c:pt idx="4">
                  <c:v>2023</c:v>
                </c:pt>
                <c:pt idx="5">
                  <c:v>2024</c:v>
                </c:pt>
                <c:pt idx="6">
                  <c:v>2025</c:v>
                </c:pt>
              </c:numCache>
            </c:numRef>
          </c:cat>
          <c:val>
            <c:numRef>
              <c:f>RAN!$F$56:$L$56</c:f>
              <c:numCache>
                <c:formatCode>0%</c:formatCode>
                <c:ptCount val="7"/>
              </c:numCache>
            </c:numRef>
          </c:val>
          <c:smooth val="0"/>
          <c:extLst>
            <c:ext xmlns:c16="http://schemas.microsoft.com/office/drawing/2014/chart" uri="{C3380CC4-5D6E-409C-BE32-E72D297353CC}">
              <c16:uniqueId val="{00000000-BE99-4EA5-A77A-3F4CBF4EAAE3}"/>
            </c:ext>
          </c:extLst>
        </c:ser>
        <c:ser>
          <c:idx val="1"/>
          <c:order val="1"/>
          <c:tx>
            <c:strRef>
              <c:f>RAN!$B$57</c:f>
              <c:strCache>
                <c:ptCount val="1"/>
                <c:pt idx="0">
                  <c:v>Indoor</c:v>
                </c:pt>
              </c:strCache>
            </c:strRef>
          </c:tx>
          <c:spPr>
            <a:ln w="28575" cap="rnd">
              <a:solidFill>
                <a:schemeClr val="accent2"/>
              </a:solidFill>
              <a:round/>
            </a:ln>
            <a:effectLst/>
          </c:spPr>
          <c:marker>
            <c:symbol val="none"/>
          </c:marker>
          <c:cat>
            <c:numRef>
              <c:f>RAN!$F$55:$L$55</c:f>
              <c:numCache>
                <c:formatCode>General</c:formatCode>
                <c:ptCount val="7"/>
                <c:pt idx="0">
                  <c:v>2019</c:v>
                </c:pt>
                <c:pt idx="1">
                  <c:v>2020</c:v>
                </c:pt>
                <c:pt idx="2">
                  <c:v>2021</c:v>
                </c:pt>
                <c:pt idx="3">
                  <c:v>2022</c:v>
                </c:pt>
                <c:pt idx="4">
                  <c:v>2023</c:v>
                </c:pt>
                <c:pt idx="5">
                  <c:v>2024</c:v>
                </c:pt>
                <c:pt idx="6">
                  <c:v>2025</c:v>
                </c:pt>
              </c:numCache>
            </c:numRef>
          </c:cat>
          <c:val>
            <c:numRef>
              <c:f>RAN!$F$57:$L$57</c:f>
              <c:numCache>
                <c:formatCode>0%</c:formatCode>
                <c:ptCount val="7"/>
              </c:numCache>
            </c:numRef>
          </c:val>
          <c:smooth val="0"/>
          <c:extLst>
            <c:ext xmlns:c16="http://schemas.microsoft.com/office/drawing/2014/chart" uri="{C3380CC4-5D6E-409C-BE32-E72D297353CC}">
              <c16:uniqueId val="{00000001-BE99-4EA5-A77A-3F4CBF4EAAE3}"/>
            </c:ext>
          </c:extLst>
        </c:ser>
        <c:ser>
          <c:idx val="2"/>
          <c:order val="2"/>
          <c:tx>
            <c:strRef>
              <c:f>RAN!$B$58</c:f>
              <c:strCache>
                <c:ptCount val="1"/>
              </c:strCache>
            </c:strRef>
          </c:tx>
          <c:spPr>
            <a:ln w="28575" cap="rnd">
              <a:solidFill>
                <a:schemeClr val="accent3"/>
              </a:solidFill>
              <a:round/>
            </a:ln>
            <a:effectLst/>
          </c:spPr>
          <c:marker>
            <c:symbol val="none"/>
          </c:marker>
          <c:cat>
            <c:numRef>
              <c:f>RAN!$F$55:$L$55</c:f>
              <c:numCache>
                <c:formatCode>General</c:formatCode>
                <c:ptCount val="7"/>
                <c:pt idx="0">
                  <c:v>2019</c:v>
                </c:pt>
                <c:pt idx="1">
                  <c:v>2020</c:v>
                </c:pt>
                <c:pt idx="2">
                  <c:v>2021</c:v>
                </c:pt>
                <c:pt idx="3">
                  <c:v>2022</c:v>
                </c:pt>
                <c:pt idx="4">
                  <c:v>2023</c:v>
                </c:pt>
                <c:pt idx="5">
                  <c:v>2024</c:v>
                </c:pt>
                <c:pt idx="6">
                  <c:v>2025</c:v>
                </c:pt>
              </c:numCache>
            </c:numRef>
          </c:cat>
          <c:val>
            <c:numRef>
              <c:f>RAN!$F$58:$L$58</c:f>
              <c:numCache>
                <c:formatCode>General</c:formatCode>
                <c:ptCount val="7"/>
              </c:numCache>
            </c:numRef>
          </c:val>
          <c:smooth val="0"/>
          <c:extLst>
            <c:ext xmlns:c16="http://schemas.microsoft.com/office/drawing/2014/chart" uri="{C3380CC4-5D6E-409C-BE32-E72D297353CC}">
              <c16:uniqueId val="{00000003-BE99-4EA5-A77A-3F4CBF4EAAE3}"/>
            </c:ext>
          </c:extLst>
        </c:ser>
        <c:dLbls>
          <c:showLegendKey val="0"/>
          <c:showVal val="0"/>
          <c:showCatName val="0"/>
          <c:showSerName val="0"/>
          <c:showPercent val="0"/>
          <c:showBubbleSize val="0"/>
        </c:dLbls>
        <c:smooth val="0"/>
        <c:axId val="1265725376"/>
        <c:axId val="1275398656"/>
      </c:lineChart>
      <c:catAx>
        <c:axId val="126572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398656"/>
        <c:crosses val="autoZero"/>
        <c:auto val="1"/>
        <c:lblAlgn val="ctr"/>
        <c:lblOffset val="100"/>
        <c:noMultiLvlLbl val="0"/>
      </c:catAx>
      <c:valAx>
        <c:axId val="127539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7253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Open RAN penetration of total 5G BTS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RAN!$B$88</c:f>
              <c:strCache>
                <c:ptCount val="1"/>
                <c:pt idx="0">
                  <c:v>Traditional RAN</c:v>
                </c:pt>
              </c:strCache>
            </c:strRef>
          </c:tx>
          <c:spPr>
            <a:solidFill>
              <a:schemeClr val="accent6">
                <a:lumMod val="40000"/>
                <a:lumOff val="60000"/>
              </a:schemeClr>
            </a:solidFill>
            <a:ln>
              <a:noFill/>
            </a:ln>
            <a:effectLst/>
          </c:spPr>
          <c:invertIfNegative val="0"/>
          <c:cat>
            <c:numRef>
              <c:f>RAN!$F$86:$L$86</c:f>
              <c:numCache>
                <c:formatCode>General</c:formatCode>
                <c:ptCount val="7"/>
                <c:pt idx="0">
                  <c:v>2019</c:v>
                </c:pt>
                <c:pt idx="1">
                  <c:v>2020</c:v>
                </c:pt>
                <c:pt idx="2">
                  <c:v>2021</c:v>
                </c:pt>
                <c:pt idx="3">
                  <c:v>2022</c:v>
                </c:pt>
                <c:pt idx="4">
                  <c:v>2023</c:v>
                </c:pt>
                <c:pt idx="5">
                  <c:v>2024</c:v>
                </c:pt>
                <c:pt idx="6">
                  <c:v>2025</c:v>
                </c:pt>
              </c:numCache>
            </c:numRef>
          </c:cat>
          <c:val>
            <c:numRef>
              <c:f>RAN!$F$88:$L$88</c:f>
              <c:numCache>
                <c:formatCode>_(* #,##0_);_(* \(#,##0\);_(* "-"??_);_(@_)</c:formatCode>
                <c:ptCount val="7"/>
              </c:numCache>
            </c:numRef>
          </c:val>
          <c:extLst>
            <c:ext xmlns:c16="http://schemas.microsoft.com/office/drawing/2014/chart" uri="{C3380CC4-5D6E-409C-BE32-E72D297353CC}">
              <c16:uniqueId val="{00000000-07B8-40D6-A6A0-91FCEB1BAA08}"/>
            </c:ext>
          </c:extLst>
        </c:ser>
        <c:ser>
          <c:idx val="1"/>
          <c:order val="1"/>
          <c:tx>
            <c:strRef>
              <c:f>RAN!$B$89</c:f>
              <c:strCache>
                <c:ptCount val="1"/>
                <c:pt idx="0">
                  <c:v>Open RAN Rakuten Mobile</c:v>
                </c:pt>
              </c:strCache>
            </c:strRef>
          </c:tx>
          <c:spPr>
            <a:solidFill>
              <a:schemeClr val="accent4">
                <a:lumMod val="60000"/>
                <a:lumOff val="40000"/>
              </a:schemeClr>
            </a:solidFill>
            <a:ln>
              <a:noFill/>
            </a:ln>
            <a:effectLst/>
          </c:spPr>
          <c:invertIfNegative val="0"/>
          <c:cat>
            <c:numRef>
              <c:f>RAN!$F$86:$L$86</c:f>
              <c:numCache>
                <c:formatCode>General</c:formatCode>
                <c:ptCount val="7"/>
                <c:pt idx="0">
                  <c:v>2019</c:v>
                </c:pt>
                <c:pt idx="1">
                  <c:v>2020</c:v>
                </c:pt>
                <c:pt idx="2">
                  <c:v>2021</c:v>
                </c:pt>
                <c:pt idx="3">
                  <c:v>2022</c:v>
                </c:pt>
                <c:pt idx="4">
                  <c:v>2023</c:v>
                </c:pt>
                <c:pt idx="5">
                  <c:v>2024</c:v>
                </c:pt>
                <c:pt idx="6">
                  <c:v>2025</c:v>
                </c:pt>
              </c:numCache>
            </c:numRef>
          </c:cat>
          <c:val>
            <c:numRef>
              <c:f>RAN!$F$89:$L$89</c:f>
              <c:numCache>
                <c:formatCode>General</c:formatCode>
                <c:ptCount val="7"/>
              </c:numCache>
            </c:numRef>
          </c:val>
          <c:extLst>
            <c:ext xmlns:c16="http://schemas.microsoft.com/office/drawing/2014/chart" uri="{C3380CC4-5D6E-409C-BE32-E72D297353CC}">
              <c16:uniqueId val="{00000001-07B8-40D6-A6A0-91FCEB1BAA08}"/>
            </c:ext>
          </c:extLst>
        </c:ser>
        <c:ser>
          <c:idx val="2"/>
          <c:order val="2"/>
          <c:tx>
            <c:strRef>
              <c:f>RAN!$B$90</c:f>
              <c:strCache>
                <c:ptCount val="1"/>
                <c:pt idx="0">
                  <c:v>Open RAN Rest of MNOs</c:v>
                </c:pt>
              </c:strCache>
            </c:strRef>
          </c:tx>
          <c:spPr>
            <a:solidFill>
              <a:schemeClr val="accent2">
                <a:lumMod val="60000"/>
                <a:lumOff val="40000"/>
              </a:schemeClr>
            </a:solidFill>
            <a:ln>
              <a:noFill/>
            </a:ln>
            <a:effectLst/>
          </c:spPr>
          <c:invertIfNegative val="0"/>
          <c:cat>
            <c:numRef>
              <c:f>RAN!$F$86:$L$86</c:f>
              <c:numCache>
                <c:formatCode>General</c:formatCode>
                <c:ptCount val="7"/>
                <c:pt idx="0">
                  <c:v>2019</c:v>
                </c:pt>
                <c:pt idx="1">
                  <c:v>2020</c:v>
                </c:pt>
                <c:pt idx="2">
                  <c:v>2021</c:v>
                </c:pt>
                <c:pt idx="3">
                  <c:v>2022</c:v>
                </c:pt>
                <c:pt idx="4">
                  <c:v>2023</c:v>
                </c:pt>
                <c:pt idx="5">
                  <c:v>2024</c:v>
                </c:pt>
                <c:pt idx="6">
                  <c:v>2025</c:v>
                </c:pt>
              </c:numCache>
            </c:numRef>
          </c:cat>
          <c:val>
            <c:numRef>
              <c:f>RAN!$F$90:$L$90</c:f>
              <c:numCache>
                <c:formatCode>General</c:formatCode>
                <c:ptCount val="7"/>
              </c:numCache>
            </c:numRef>
          </c:val>
          <c:extLst>
            <c:ext xmlns:c16="http://schemas.microsoft.com/office/drawing/2014/chart" uri="{C3380CC4-5D6E-409C-BE32-E72D297353CC}">
              <c16:uniqueId val="{00000005-07B8-40D6-A6A0-91FCEB1BAA08}"/>
            </c:ext>
          </c:extLst>
        </c:ser>
        <c:dLbls>
          <c:showLegendKey val="0"/>
          <c:showVal val="0"/>
          <c:showCatName val="0"/>
          <c:showSerName val="0"/>
          <c:showPercent val="0"/>
          <c:showBubbleSize val="0"/>
        </c:dLbls>
        <c:gapWidth val="150"/>
        <c:overlap val="100"/>
        <c:axId val="1279341968"/>
        <c:axId val="1275425280"/>
      </c:barChart>
      <c:catAx>
        <c:axId val="127934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425280"/>
        <c:crosses val="autoZero"/>
        <c:auto val="1"/>
        <c:lblAlgn val="ctr"/>
        <c:lblOffset val="100"/>
        <c:noMultiLvlLbl val="0"/>
      </c:catAx>
      <c:valAx>
        <c:axId val="1275425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934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RAN Market Shares -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'RAN Market Shares'!$B$21</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Shares'!$C$20:$F$20</c:f>
              <c:numCache>
                <c:formatCode>General</c:formatCode>
                <c:ptCount val="4"/>
                <c:pt idx="0">
                  <c:v>2016</c:v>
                </c:pt>
                <c:pt idx="1">
                  <c:v>2017</c:v>
                </c:pt>
                <c:pt idx="2">
                  <c:v>2018</c:v>
                </c:pt>
                <c:pt idx="3">
                  <c:v>2019</c:v>
                </c:pt>
              </c:numCache>
            </c:numRef>
          </c:cat>
          <c:val>
            <c:numRef>
              <c:f>'RAN Market Shares'!$C$21:$F$21</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104D-4CF0-B202-C71052976A7A}"/>
            </c:ext>
          </c:extLst>
        </c:ser>
        <c:ser>
          <c:idx val="1"/>
          <c:order val="1"/>
          <c:tx>
            <c:strRef>
              <c:f>'RAN Market Shares'!$B$22</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Shares'!$C$20:$F$20</c:f>
              <c:numCache>
                <c:formatCode>General</c:formatCode>
                <c:ptCount val="4"/>
                <c:pt idx="0">
                  <c:v>2016</c:v>
                </c:pt>
                <c:pt idx="1">
                  <c:v>2017</c:v>
                </c:pt>
                <c:pt idx="2">
                  <c:v>2018</c:v>
                </c:pt>
                <c:pt idx="3">
                  <c:v>2019</c:v>
                </c:pt>
              </c:numCache>
            </c:numRef>
          </c:cat>
          <c:val>
            <c:numRef>
              <c:f>'RAN Market Shares'!$C$22:$F$22</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1-104D-4CF0-B202-C71052976A7A}"/>
            </c:ext>
          </c:extLst>
        </c:ser>
        <c:ser>
          <c:idx val="2"/>
          <c:order val="2"/>
          <c:tx>
            <c:strRef>
              <c:f>'RAN Market Shares'!$B$23</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Shares'!$C$20:$F$20</c:f>
              <c:numCache>
                <c:formatCode>General</c:formatCode>
                <c:ptCount val="4"/>
                <c:pt idx="0">
                  <c:v>2016</c:v>
                </c:pt>
                <c:pt idx="1">
                  <c:v>2017</c:v>
                </c:pt>
                <c:pt idx="2">
                  <c:v>2018</c:v>
                </c:pt>
                <c:pt idx="3">
                  <c:v>2019</c:v>
                </c:pt>
              </c:numCache>
            </c:numRef>
          </c:cat>
          <c:val>
            <c:numRef>
              <c:f>'RAN Market Shares'!$C$23:$F$23</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2-104D-4CF0-B202-C71052976A7A}"/>
            </c:ext>
          </c:extLst>
        </c:ser>
        <c:ser>
          <c:idx val="3"/>
          <c:order val="3"/>
          <c:tx>
            <c:strRef>
              <c:f>'RAN Market Shares'!$B$24</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Shares'!$C$20:$F$20</c:f>
              <c:numCache>
                <c:formatCode>General</c:formatCode>
                <c:ptCount val="4"/>
                <c:pt idx="0">
                  <c:v>2016</c:v>
                </c:pt>
                <c:pt idx="1">
                  <c:v>2017</c:v>
                </c:pt>
                <c:pt idx="2">
                  <c:v>2018</c:v>
                </c:pt>
                <c:pt idx="3">
                  <c:v>2019</c:v>
                </c:pt>
              </c:numCache>
            </c:numRef>
          </c:cat>
          <c:val>
            <c:numRef>
              <c:f>'RAN Market Shares'!$C$24:$F$24</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3-104D-4CF0-B202-C71052976A7A}"/>
            </c:ext>
          </c:extLst>
        </c:ser>
        <c:ser>
          <c:idx val="4"/>
          <c:order val="4"/>
          <c:tx>
            <c:strRef>
              <c:f>'RAN Market Shares'!$B$25</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Shares'!$C$20:$F$20</c:f>
              <c:numCache>
                <c:formatCode>General</c:formatCode>
                <c:ptCount val="4"/>
                <c:pt idx="0">
                  <c:v>2016</c:v>
                </c:pt>
                <c:pt idx="1">
                  <c:v>2017</c:v>
                </c:pt>
                <c:pt idx="2">
                  <c:v>2018</c:v>
                </c:pt>
                <c:pt idx="3">
                  <c:v>2019</c:v>
                </c:pt>
              </c:numCache>
            </c:numRef>
          </c:cat>
          <c:val>
            <c:numRef>
              <c:f>'RAN Market Shares'!$C$25:$F$25</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4-104D-4CF0-B202-C71052976A7A}"/>
            </c:ext>
          </c:extLst>
        </c:ser>
        <c:ser>
          <c:idx val="5"/>
          <c:order val="5"/>
          <c:tx>
            <c:strRef>
              <c:f>'RAN Market Shares'!$B$26</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Shares'!$C$20:$F$20</c:f>
              <c:numCache>
                <c:formatCode>General</c:formatCode>
                <c:ptCount val="4"/>
                <c:pt idx="0">
                  <c:v>2016</c:v>
                </c:pt>
                <c:pt idx="1">
                  <c:v>2017</c:v>
                </c:pt>
                <c:pt idx="2">
                  <c:v>2018</c:v>
                </c:pt>
                <c:pt idx="3">
                  <c:v>2019</c:v>
                </c:pt>
              </c:numCache>
            </c:numRef>
          </c:cat>
          <c:val>
            <c:numRef>
              <c:f>'RAN Market Shares'!$C$26:$F$26</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5-104D-4CF0-B202-C71052976A7A}"/>
            </c:ext>
          </c:extLst>
        </c:ser>
        <c:ser>
          <c:idx val="6"/>
          <c:order val="6"/>
          <c:tx>
            <c:strRef>
              <c:f>'RAN Market Shares'!$B$27</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'RAN Market Shares'!$C$20:$F$20</c:f>
              <c:numCache>
                <c:formatCode>General</c:formatCode>
                <c:ptCount val="4"/>
                <c:pt idx="0">
                  <c:v>2016</c:v>
                </c:pt>
                <c:pt idx="1">
                  <c:v>2017</c:v>
                </c:pt>
                <c:pt idx="2">
                  <c:v>2018</c:v>
                </c:pt>
                <c:pt idx="3">
                  <c:v>2019</c:v>
                </c:pt>
              </c:numCache>
            </c:numRef>
          </c:cat>
          <c:val>
            <c:numRef>
              <c:f>'RAN Market Shares'!$C$27:$F$27</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6-104D-4CF0-B202-C71052976A7A}"/>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594360</xdr:colOff>
      <xdr:row>0</xdr:row>
      <xdr:rowOff>31751</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3124200" y="31751"/>
          <a:ext cx="3797764" cy="8707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11</xdr:row>
      <xdr:rowOff>114300</xdr:rowOff>
    </xdr:from>
    <xdr:to>
      <xdr:col>10</xdr:col>
      <xdr:colOff>495300</xdr:colOff>
      <xdr:row>20</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337547"/>
          <a:ext cx="6194612" cy="1475815"/>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484188</xdr:colOff>
      <xdr:row>0</xdr:row>
      <xdr:rowOff>119062</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8706168" y="119062"/>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373063</xdr:colOff>
      <xdr:row>0</xdr:row>
      <xdr:rowOff>31750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6392863" y="3175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twoCellAnchor>
    <xdr:from>
      <xdr:col>12</xdr:col>
      <xdr:colOff>223520</xdr:colOff>
      <xdr:row>6</xdr:row>
      <xdr:rowOff>30480</xdr:rowOff>
    </xdr:from>
    <xdr:to>
      <xdr:col>25</xdr:col>
      <xdr:colOff>518160</xdr:colOff>
      <xdr:row>28</xdr:row>
      <xdr:rowOff>60960</xdr:rowOff>
    </xdr:to>
    <xdr:graphicFrame macro="">
      <xdr:nvGraphicFramePr>
        <xdr:cNvPr id="4" name="Chart 3">
          <a:extLst>
            <a:ext uri="{FF2B5EF4-FFF2-40B4-BE49-F238E27FC236}">
              <a16:creationId xmlns:a16="http://schemas.microsoft.com/office/drawing/2014/main" id="{941E7816-D803-4D83-A3FA-025C9C9CB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274320</xdr:colOff>
      <xdr:row>30</xdr:row>
      <xdr:rowOff>10160</xdr:rowOff>
    </xdr:from>
    <xdr:to>
      <xdr:col>25</xdr:col>
      <xdr:colOff>579120</xdr:colOff>
      <xdr:row>52</xdr:row>
      <xdr:rowOff>101600</xdr:rowOff>
    </xdr:to>
    <xdr:graphicFrame macro="">
      <xdr:nvGraphicFramePr>
        <xdr:cNvPr id="3" name="Chart 2">
          <a:extLst>
            <a:ext uri="{FF2B5EF4-FFF2-40B4-BE49-F238E27FC236}">
              <a16:creationId xmlns:a16="http://schemas.microsoft.com/office/drawing/2014/main" id="{D37C66F4-6E54-4797-9C68-D9F55AEB9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11</xdr:col>
      <xdr:colOff>318454</xdr:colOff>
      <xdr:row>0</xdr:row>
      <xdr:rowOff>7937</xdr:rowOff>
    </xdr:from>
    <xdr:ext cx="3795496" cy="851447"/>
    <xdr:pic>
      <xdr:nvPicPr>
        <xdr:cNvPr id="2" name="Picture 1">
          <a:extLst>
            <a:ext uri="{FF2B5EF4-FFF2-40B4-BE49-F238E27FC236}">
              <a16:creationId xmlns:a16="http://schemas.microsoft.com/office/drawing/2014/main" id="{8501500D-6990-4908-A2BF-3C4D64428BF1}"/>
            </a:ext>
          </a:extLst>
        </xdr:cNvPr>
        <xdr:cNvPicPr>
          <a:picLocks noChangeAspect="1"/>
        </xdr:cNvPicPr>
      </xdr:nvPicPr>
      <xdr:blipFill>
        <a:blip xmlns:r="http://schemas.openxmlformats.org/officeDocument/2006/relationships" r:embed="rId1"/>
        <a:stretch>
          <a:fillRect/>
        </a:stretch>
      </xdr:blipFill>
      <xdr:spPr>
        <a:xfrm>
          <a:off x="7641274" y="7937"/>
          <a:ext cx="3795496" cy="851447"/>
        </a:xfrm>
        <a:prstGeom prst="rect">
          <a:avLst/>
        </a:prstGeom>
      </xdr:spPr>
    </xdr:pic>
    <xdr:clientData/>
  </xdr:oneCellAnchor>
  <xdr:twoCellAnchor>
    <xdr:from>
      <xdr:col>1</xdr:col>
      <xdr:colOff>0</xdr:colOff>
      <xdr:row>14</xdr:row>
      <xdr:rowOff>10160</xdr:rowOff>
    </xdr:from>
    <xdr:to>
      <xdr:col>11</xdr:col>
      <xdr:colOff>0</xdr:colOff>
      <xdr:row>37</xdr:row>
      <xdr:rowOff>71120</xdr:rowOff>
    </xdr:to>
    <xdr:graphicFrame macro="">
      <xdr:nvGraphicFramePr>
        <xdr:cNvPr id="4" name="Chart 3">
          <a:extLst>
            <a:ext uri="{FF2B5EF4-FFF2-40B4-BE49-F238E27FC236}">
              <a16:creationId xmlns:a16="http://schemas.microsoft.com/office/drawing/2014/main" id="{9376C9A5-6928-4B85-A6EC-D909BA5F7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0</xdr:colOff>
      <xdr:row>9</xdr:row>
      <xdr:rowOff>0</xdr:rowOff>
    </xdr:from>
    <xdr:to>
      <xdr:col>17</xdr:col>
      <xdr:colOff>304800</xdr:colOff>
      <xdr:row>10</xdr:row>
      <xdr:rowOff>121920</xdr:rowOff>
    </xdr:to>
    <xdr:sp macro="" textlink="">
      <xdr:nvSpPr>
        <xdr:cNvPr id="12291" name="AutoShape 3">
          <a:extLst>
            <a:ext uri="{FF2B5EF4-FFF2-40B4-BE49-F238E27FC236}">
              <a16:creationId xmlns:a16="http://schemas.microsoft.com/office/drawing/2014/main" id="{13AC5CD5-C145-4730-ABFE-0CFE6AE293BD}"/>
            </a:ext>
          </a:extLst>
        </xdr:cNvPr>
        <xdr:cNvSpPr>
          <a:spLocks noChangeAspect="1" noChangeArrowheads="1"/>
        </xdr:cNvSpPr>
      </xdr:nvSpPr>
      <xdr:spPr bwMode="auto">
        <a:xfrm>
          <a:off x="13319760" y="1615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7</xdr:row>
      <xdr:rowOff>0</xdr:rowOff>
    </xdr:from>
    <xdr:to>
      <xdr:col>17</xdr:col>
      <xdr:colOff>304800</xdr:colOff>
      <xdr:row>8</xdr:row>
      <xdr:rowOff>121920</xdr:rowOff>
    </xdr:to>
    <xdr:sp macro="" textlink="">
      <xdr:nvSpPr>
        <xdr:cNvPr id="12292" name="AutoShape 4">
          <a:extLst>
            <a:ext uri="{FF2B5EF4-FFF2-40B4-BE49-F238E27FC236}">
              <a16:creationId xmlns:a16="http://schemas.microsoft.com/office/drawing/2014/main" id="{096C46CA-0267-4005-9AA3-D5E26D22DD9C}"/>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7</xdr:row>
      <xdr:rowOff>0</xdr:rowOff>
    </xdr:from>
    <xdr:to>
      <xdr:col>17</xdr:col>
      <xdr:colOff>304800</xdr:colOff>
      <xdr:row>8</xdr:row>
      <xdr:rowOff>121920</xdr:rowOff>
    </xdr:to>
    <xdr:sp macro="" textlink="">
      <xdr:nvSpPr>
        <xdr:cNvPr id="12293" name="AutoShape 5">
          <a:extLst>
            <a:ext uri="{FF2B5EF4-FFF2-40B4-BE49-F238E27FC236}">
              <a16:creationId xmlns:a16="http://schemas.microsoft.com/office/drawing/2014/main" id="{4525F6C6-E157-47E2-989C-F743B8CC8E9D}"/>
            </a:ext>
          </a:extLst>
        </xdr:cNvPr>
        <xdr:cNvSpPr>
          <a:spLocks noChangeAspect="1" noChangeArrowheads="1"/>
        </xdr:cNvSpPr>
      </xdr:nvSpPr>
      <xdr:spPr bwMode="auto">
        <a:xfrm>
          <a:off x="13319760" y="1280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2</xdr:row>
      <xdr:rowOff>0</xdr:rowOff>
    </xdr:from>
    <xdr:to>
      <xdr:col>17</xdr:col>
      <xdr:colOff>304800</xdr:colOff>
      <xdr:row>3</xdr:row>
      <xdr:rowOff>106680</xdr:rowOff>
    </xdr:to>
    <xdr:sp macro="" textlink="">
      <xdr:nvSpPr>
        <xdr:cNvPr id="12295" name="AutoShape 7">
          <a:extLst>
            <a:ext uri="{FF2B5EF4-FFF2-40B4-BE49-F238E27FC236}">
              <a16:creationId xmlns:a16="http://schemas.microsoft.com/office/drawing/2014/main" id="{3AF65674-FFF8-483C-9625-FA32E2AC946D}"/>
            </a:ext>
          </a:extLst>
        </xdr:cNvPr>
        <xdr:cNvSpPr>
          <a:spLocks noChangeAspect="1" noChangeArrowheads="1"/>
        </xdr:cNvSpPr>
      </xdr:nvSpPr>
      <xdr:spPr bwMode="auto">
        <a:xfrm>
          <a:off x="13319760" y="388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341314</xdr:colOff>
      <xdr:row>0</xdr:row>
      <xdr:rowOff>7937</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5690554" y="7937"/>
          <a:ext cx="3795496" cy="851447"/>
        </a:xfrm>
        <a:prstGeom prst="rect">
          <a:avLst/>
        </a:prstGeom>
      </xdr:spPr>
    </xdr:pic>
    <xdr:clientData/>
  </xdr:oneCellAnchor>
  <xdr:twoCellAnchor>
    <xdr:from>
      <xdr:col>1</xdr:col>
      <xdr:colOff>1605642</xdr:colOff>
      <xdr:row>60</xdr:row>
      <xdr:rowOff>156932</xdr:rowOff>
    </xdr:from>
    <xdr:to>
      <xdr:col>12</xdr:col>
      <xdr:colOff>18143</xdr:colOff>
      <xdr:row>80</xdr:row>
      <xdr:rowOff>145143</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1632855</xdr:colOff>
      <xdr:row>17</xdr:row>
      <xdr:rowOff>102506</xdr:rowOff>
    </xdr:from>
    <xdr:to>
      <xdr:col>11</xdr:col>
      <xdr:colOff>798285</xdr:colOff>
      <xdr:row>39</xdr:row>
      <xdr:rowOff>108856</xdr:rowOff>
    </xdr:to>
    <xdr:graphicFrame macro="">
      <xdr:nvGraphicFramePr>
        <xdr:cNvPr id="4" name="Chart 3">
          <a:extLst>
            <a:ext uri="{FF2B5EF4-FFF2-40B4-BE49-F238E27FC236}">
              <a16:creationId xmlns:a16="http://schemas.microsoft.com/office/drawing/2014/main" id="{44D0B63A-8B72-4D00-95A4-E4DD74972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5690554" y="7937"/>
          <a:ext cx="3795496" cy="851447"/>
        </a:xfrm>
        <a:prstGeom prst="rect">
          <a:avLst/>
        </a:prstGeom>
      </xdr:spPr>
    </xdr:pic>
    <xdr:clientData/>
  </xdr:oneCellAnchor>
  <xdr:twoCellAnchor>
    <xdr:from>
      <xdr:col>2</xdr:col>
      <xdr:colOff>10160</xdr:colOff>
      <xdr:row>31</xdr:row>
      <xdr:rowOff>10160</xdr:rowOff>
    </xdr:from>
    <xdr:to>
      <xdr:col>11</xdr:col>
      <xdr:colOff>782320</xdr:colOff>
      <xdr:row>51</xdr:row>
      <xdr:rowOff>162560</xdr:rowOff>
    </xdr:to>
    <xdr:graphicFrame macro="">
      <xdr:nvGraphicFramePr>
        <xdr:cNvPr id="4" name="Chart 3">
          <a:extLst>
            <a:ext uri="{FF2B5EF4-FFF2-40B4-BE49-F238E27FC236}">
              <a16:creationId xmlns:a16="http://schemas.microsoft.com/office/drawing/2014/main" id="{7DF29DA4-F84D-4D53-8462-7DEDB20CA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71120</xdr:colOff>
      <xdr:row>58</xdr:row>
      <xdr:rowOff>71120</xdr:rowOff>
    </xdr:from>
    <xdr:to>
      <xdr:col>12</xdr:col>
      <xdr:colOff>40640</xdr:colOff>
      <xdr:row>82</xdr:row>
      <xdr:rowOff>71120</xdr:rowOff>
    </xdr:to>
    <xdr:graphicFrame macro="">
      <xdr:nvGraphicFramePr>
        <xdr:cNvPr id="3" name="Chart 2">
          <a:extLst>
            <a:ext uri="{FF2B5EF4-FFF2-40B4-BE49-F238E27FC236}">
              <a16:creationId xmlns:a16="http://schemas.microsoft.com/office/drawing/2014/main" id="{8D42E0B5-E4F4-4277-B648-EF67F5A71C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1045538</xdr:colOff>
      <xdr:row>92</xdr:row>
      <xdr:rowOff>46071</xdr:rowOff>
    </xdr:from>
    <xdr:to>
      <xdr:col>11</xdr:col>
      <xdr:colOff>203794</xdr:colOff>
      <xdr:row>113</xdr:row>
      <xdr:rowOff>8860</xdr:rowOff>
    </xdr:to>
    <xdr:graphicFrame macro="">
      <xdr:nvGraphicFramePr>
        <xdr:cNvPr id="7" name="Chart 6">
          <a:extLst>
            <a:ext uri="{FF2B5EF4-FFF2-40B4-BE49-F238E27FC236}">
              <a16:creationId xmlns:a16="http://schemas.microsoft.com/office/drawing/2014/main" id="{F8F3E37B-B8D5-4639-85A1-844E95E63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318454</xdr:colOff>
      <xdr:row>0</xdr:row>
      <xdr:rowOff>7937</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5667694" y="7937"/>
          <a:ext cx="3795496" cy="851447"/>
        </a:xfrm>
        <a:prstGeom prst="rect">
          <a:avLst/>
        </a:prstGeom>
      </xdr:spPr>
    </xdr:pic>
    <xdr:clientData/>
  </xdr:oneCellAnchor>
  <xdr:twoCellAnchor>
    <xdr:from>
      <xdr:col>1</xdr:col>
      <xdr:colOff>0</xdr:colOff>
      <xdr:row>29</xdr:row>
      <xdr:rowOff>0</xdr:rowOff>
    </xdr:from>
    <xdr:to>
      <xdr:col>9</xdr:col>
      <xdr:colOff>701040</xdr:colOff>
      <xdr:row>44</xdr:row>
      <xdr:rowOff>152400</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9</xdr:col>
      <xdr:colOff>0</xdr:colOff>
      <xdr:row>0</xdr:row>
      <xdr:rowOff>7937</xdr:rowOff>
    </xdr:from>
    <xdr:ext cx="3795496" cy="851447"/>
    <xdr:pic>
      <xdr:nvPicPr>
        <xdr:cNvPr id="2" name="Picture 1">
          <a:extLst>
            <a:ext uri="{FF2B5EF4-FFF2-40B4-BE49-F238E27FC236}">
              <a16:creationId xmlns:a16="http://schemas.microsoft.com/office/drawing/2014/main" id="{8BF2D52D-583F-423B-8667-4A462CB2357C}"/>
            </a:ext>
          </a:extLst>
        </xdr:cNvPr>
        <xdr:cNvPicPr>
          <a:picLocks noChangeAspect="1"/>
        </xdr:cNvPicPr>
      </xdr:nvPicPr>
      <xdr:blipFill>
        <a:blip xmlns:r="http://schemas.openxmlformats.org/officeDocument/2006/relationships" r:embed="rId1"/>
        <a:stretch>
          <a:fillRect/>
        </a:stretch>
      </xdr:blipFill>
      <xdr:spPr>
        <a:xfrm>
          <a:off x="7274560" y="7937"/>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rfs\Finance_D\&#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200.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202.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rfs\Finance_D\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rfs\Finance_D\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definedNames>
      <definedName name="Record1"/>
    </defined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AAC8-57D5-4115-9CAA-5010D2507574}">
  <sheetPr>
    <tabColor rgb="FFCCFFCC"/>
  </sheetPr>
  <dimension ref="A1:S56"/>
  <sheetViews>
    <sheetView tabSelected="1" zoomScale="85" zoomScaleNormal="85" zoomScalePageLayoutView="80" workbookViewId="0"/>
  </sheetViews>
  <sheetFormatPr defaultColWidth="9.21875" defaultRowHeight="13.2"/>
  <cols>
    <col min="1" max="1" width="4.44140625" style="1" customWidth="1"/>
    <col min="2" max="2" width="74.21875" style="1" bestFit="1" customWidth="1"/>
    <col min="3" max="3" width="40" style="1" bestFit="1" customWidth="1"/>
    <col min="4" max="4" width="45.21875" style="1" customWidth="1"/>
    <col min="5" max="16384" width="9.21875" style="1"/>
  </cols>
  <sheetData>
    <row r="1" spans="1:19">
      <c r="A1" s="2"/>
      <c r="B1" s="2"/>
      <c r="C1" s="2"/>
      <c r="D1" s="2"/>
      <c r="E1" s="2"/>
      <c r="F1" s="2"/>
      <c r="G1" s="2"/>
      <c r="H1" s="2"/>
      <c r="I1" s="2"/>
      <c r="J1" s="2"/>
      <c r="K1" s="2"/>
      <c r="L1" s="2"/>
      <c r="M1" s="2"/>
      <c r="N1" s="2"/>
      <c r="O1" s="2"/>
      <c r="P1" s="2"/>
      <c r="Q1" s="2"/>
      <c r="R1" s="2"/>
      <c r="S1" s="2"/>
    </row>
    <row r="2" spans="1:19" ht="17.399999999999999">
      <c r="A2" s="2"/>
      <c r="B2" s="14" t="s">
        <v>90</v>
      </c>
      <c r="C2" s="14"/>
      <c r="D2" s="2"/>
      <c r="E2" s="2"/>
      <c r="F2" s="2"/>
      <c r="G2" s="2"/>
      <c r="H2" s="2"/>
      <c r="I2" s="2"/>
      <c r="J2" s="2"/>
      <c r="K2" s="2"/>
      <c r="L2" s="2"/>
      <c r="M2" s="2"/>
      <c r="N2" s="2"/>
      <c r="O2" s="2"/>
      <c r="P2" s="2"/>
      <c r="Q2" s="2"/>
      <c r="R2" s="2"/>
      <c r="S2" s="2"/>
    </row>
    <row r="3" spans="1:19" ht="17.399999999999999">
      <c r="A3" s="2"/>
      <c r="B3" s="13" t="s">
        <v>91</v>
      </c>
      <c r="C3" s="13"/>
      <c r="D3" s="2"/>
      <c r="E3" s="2"/>
      <c r="F3" s="2"/>
      <c r="G3" s="2"/>
      <c r="H3" s="2"/>
      <c r="I3" s="2"/>
      <c r="J3" s="2"/>
      <c r="K3" s="2"/>
      <c r="L3" s="2"/>
      <c r="M3" s="2"/>
      <c r="N3" s="2"/>
      <c r="O3" s="2"/>
      <c r="P3" s="2"/>
      <c r="Q3" s="2"/>
      <c r="R3" s="2"/>
      <c r="S3" s="2"/>
    </row>
    <row r="4" spans="1:19">
      <c r="A4" s="2"/>
      <c r="B4" s="2"/>
      <c r="C4" s="2"/>
      <c r="D4" s="2"/>
      <c r="E4" s="2"/>
      <c r="F4" s="2"/>
      <c r="G4" s="2"/>
      <c r="H4" s="2"/>
      <c r="I4" s="2"/>
      <c r="J4" s="2"/>
      <c r="K4" s="2"/>
      <c r="L4" s="2"/>
      <c r="M4" s="2"/>
      <c r="N4" s="2"/>
      <c r="O4" s="2"/>
      <c r="P4" s="2"/>
      <c r="Q4" s="2"/>
      <c r="R4" s="2"/>
      <c r="S4" s="2"/>
    </row>
    <row r="5" spans="1:19">
      <c r="A5" s="2"/>
      <c r="B5" s="12" t="s">
        <v>18</v>
      </c>
      <c r="C5" s="11"/>
      <c r="D5" s="2"/>
      <c r="E5" s="2"/>
      <c r="F5" s="2"/>
      <c r="G5" s="2"/>
      <c r="H5" s="2"/>
      <c r="I5" s="2"/>
      <c r="J5" s="2"/>
      <c r="K5" s="2"/>
      <c r="L5" s="2"/>
      <c r="M5" s="2"/>
      <c r="N5" s="2"/>
      <c r="O5" s="2"/>
      <c r="P5" s="2"/>
      <c r="Q5" s="2"/>
      <c r="R5" s="2"/>
      <c r="S5" s="2"/>
    </row>
    <row r="6" spans="1:19" ht="12.75" customHeight="1">
      <c r="A6" s="2"/>
      <c r="B6" s="102" t="s">
        <v>139</v>
      </c>
      <c r="C6" s="102"/>
      <c r="D6" s="102"/>
      <c r="E6" s="102"/>
      <c r="F6" s="102"/>
      <c r="G6" s="102"/>
      <c r="H6" s="102"/>
      <c r="I6" s="102"/>
      <c r="J6" s="102"/>
      <c r="K6" s="10"/>
      <c r="L6" s="10"/>
      <c r="M6" s="2"/>
      <c r="N6" s="2"/>
      <c r="O6" s="2"/>
      <c r="P6" s="2"/>
      <c r="Q6" s="2"/>
      <c r="R6" s="2"/>
      <c r="S6" s="2"/>
    </row>
    <row r="7" spans="1:19">
      <c r="A7" s="2"/>
      <c r="B7" s="102"/>
      <c r="C7" s="102"/>
      <c r="D7" s="102"/>
      <c r="E7" s="102"/>
      <c r="F7" s="102"/>
      <c r="G7" s="102"/>
      <c r="H7" s="102"/>
      <c r="I7" s="102"/>
      <c r="J7" s="102"/>
      <c r="K7" s="10"/>
      <c r="L7" s="10"/>
      <c r="M7" s="2"/>
      <c r="N7" s="2"/>
      <c r="O7" s="2"/>
      <c r="P7" s="2"/>
      <c r="Q7" s="2"/>
      <c r="R7" s="2"/>
      <c r="S7" s="2"/>
    </row>
    <row r="8" spans="1:19">
      <c r="A8" s="2"/>
      <c r="B8" s="102"/>
      <c r="C8" s="102"/>
      <c r="D8" s="102"/>
      <c r="E8" s="102"/>
      <c r="F8" s="102"/>
      <c r="G8" s="102"/>
      <c r="H8" s="102"/>
      <c r="I8" s="102"/>
      <c r="J8" s="102"/>
      <c r="K8" s="10"/>
      <c r="L8" s="10"/>
      <c r="M8" s="2"/>
      <c r="N8" s="2"/>
      <c r="O8" s="2"/>
      <c r="P8" s="2"/>
      <c r="Q8" s="2"/>
      <c r="R8" s="2"/>
      <c r="S8" s="2"/>
    </row>
    <row r="9" spans="1:19">
      <c r="A9" s="2"/>
      <c r="B9" s="102"/>
      <c r="C9" s="102"/>
      <c r="D9" s="102"/>
      <c r="E9" s="102"/>
      <c r="F9" s="102"/>
      <c r="G9" s="102"/>
      <c r="H9" s="102"/>
      <c r="I9" s="102"/>
      <c r="J9" s="102"/>
      <c r="K9" s="10"/>
      <c r="L9" s="10"/>
      <c r="M9" s="2"/>
      <c r="N9" s="2"/>
      <c r="O9" s="2"/>
      <c r="P9" s="2"/>
      <c r="Q9" s="2"/>
      <c r="R9" s="2"/>
      <c r="S9" s="2"/>
    </row>
    <row r="10" spans="1:19" ht="22.5" customHeight="1">
      <c r="A10" s="2"/>
      <c r="B10" s="102"/>
      <c r="C10" s="102"/>
      <c r="D10" s="102"/>
      <c r="E10" s="102"/>
      <c r="F10" s="102"/>
      <c r="G10" s="102"/>
      <c r="H10" s="102"/>
      <c r="I10" s="102"/>
      <c r="J10" s="102"/>
      <c r="K10" s="10"/>
      <c r="L10" s="10"/>
      <c r="M10" s="2"/>
      <c r="N10" s="2"/>
      <c r="O10" s="2"/>
      <c r="P10" s="2"/>
      <c r="Q10" s="2"/>
      <c r="R10" s="2"/>
      <c r="S10" s="2"/>
    </row>
    <row r="11" spans="1:19">
      <c r="A11" s="2"/>
      <c r="B11" s="2" t="s">
        <v>17</v>
      </c>
      <c r="C11" s="2"/>
      <c r="D11" s="2"/>
      <c r="E11" s="2"/>
      <c r="F11" s="2"/>
      <c r="G11" s="2"/>
      <c r="H11" s="2"/>
      <c r="I11" s="2"/>
      <c r="J11" s="2"/>
      <c r="K11" s="2"/>
      <c r="L11" s="2"/>
      <c r="M11" s="2"/>
      <c r="N11" s="2"/>
      <c r="O11" s="2"/>
      <c r="P11" s="2"/>
      <c r="Q11" s="2"/>
      <c r="R11" s="2"/>
      <c r="S11" s="2"/>
    </row>
    <row r="12" spans="1:19">
      <c r="A12" s="2"/>
      <c r="B12" s="9" t="s">
        <v>16</v>
      </c>
      <c r="C12" s="9" t="s">
        <v>15</v>
      </c>
      <c r="D12" s="8" t="s">
        <v>14</v>
      </c>
      <c r="E12" s="2"/>
      <c r="F12" s="2"/>
      <c r="G12" s="2"/>
      <c r="H12" s="2"/>
      <c r="I12" s="2"/>
      <c r="J12" s="2"/>
      <c r="K12" s="2" t="s">
        <v>13</v>
      </c>
      <c r="L12" s="2"/>
      <c r="M12" s="2"/>
      <c r="N12" s="2"/>
      <c r="O12" s="2"/>
      <c r="P12" s="2"/>
      <c r="Q12" s="2"/>
      <c r="R12" s="2"/>
      <c r="S12" s="2"/>
    </row>
    <row r="13" spans="1:19">
      <c r="A13" s="2"/>
      <c r="B13" s="7" t="s">
        <v>105</v>
      </c>
      <c r="C13" s="7" t="s">
        <v>7</v>
      </c>
      <c r="D13" s="100" t="s">
        <v>3</v>
      </c>
      <c r="E13" s="2"/>
      <c r="F13" s="2"/>
      <c r="G13" s="2"/>
      <c r="H13" s="2"/>
      <c r="I13" s="2"/>
      <c r="J13" s="2"/>
      <c r="K13" s="2"/>
      <c r="L13" s="2"/>
      <c r="M13" s="2"/>
      <c r="N13" s="2"/>
      <c r="O13" s="2"/>
      <c r="P13" s="2"/>
      <c r="Q13" s="2"/>
      <c r="R13" s="2"/>
      <c r="S13" s="2"/>
    </row>
    <row r="14" spans="1:19">
      <c r="A14" s="2"/>
      <c r="B14" s="5" t="s">
        <v>11</v>
      </c>
      <c r="C14" s="5" t="s">
        <v>1</v>
      </c>
      <c r="D14" s="6" t="s">
        <v>3</v>
      </c>
      <c r="E14" s="2"/>
      <c r="F14" s="2"/>
      <c r="G14" s="2"/>
      <c r="H14" s="2"/>
      <c r="I14" s="2"/>
      <c r="J14" s="2"/>
      <c r="K14" s="2"/>
      <c r="L14" s="2"/>
      <c r="M14" s="2"/>
      <c r="N14" s="2"/>
      <c r="O14" s="2"/>
      <c r="P14" s="2"/>
      <c r="Q14" s="2"/>
      <c r="R14" s="2"/>
      <c r="S14" s="2"/>
    </row>
    <row r="15" spans="1:19">
      <c r="A15" s="2"/>
      <c r="B15" s="5" t="s">
        <v>10</v>
      </c>
      <c r="C15" s="5" t="s">
        <v>92</v>
      </c>
      <c r="D15" s="6" t="s">
        <v>0</v>
      </c>
      <c r="E15" s="2"/>
      <c r="F15" s="2"/>
      <c r="G15" s="2"/>
      <c r="H15" s="2"/>
      <c r="I15" s="2"/>
      <c r="J15" s="2"/>
      <c r="K15" s="2"/>
      <c r="L15" s="2"/>
      <c r="M15" s="2"/>
      <c r="N15" s="2"/>
      <c r="O15" s="2"/>
      <c r="P15" s="2"/>
      <c r="Q15" s="2"/>
      <c r="R15" s="2"/>
      <c r="S15" s="2"/>
    </row>
    <row r="16" spans="1:19">
      <c r="A16" s="2"/>
      <c r="B16" s="5" t="s">
        <v>8</v>
      </c>
      <c r="C16" s="5" t="s">
        <v>1</v>
      </c>
      <c r="D16" s="6" t="s">
        <v>0</v>
      </c>
      <c r="E16" s="2"/>
      <c r="F16" s="2"/>
      <c r="G16" s="2"/>
      <c r="H16" s="2"/>
      <c r="I16" s="2"/>
      <c r="J16" s="2"/>
      <c r="K16" s="2"/>
      <c r="L16" s="2"/>
      <c r="M16" s="2"/>
      <c r="N16" s="2"/>
      <c r="O16" s="2"/>
      <c r="P16" s="2"/>
      <c r="Q16" s="2"/>
      <c r="R16" s="2"/>
      <c r="S16" s="2"/>
    </row>
    <row r="17" spans="1:19">
      <c r="A17" s="2"/>
      <c r="B17" s="5" t="s">
        <v>5</v>
      </c>
      <c r="C17" s="5" t="s">
        <v>1</v>
      </c>
      <c r="D17" s="6" t="s">
        <v>0</v>
      </c>
      <c r="E17" s="2"/>
      <c r="F17" s="2"/>
      <c r="G17" s="2"/>
      <c r="H17" s="2"/>
      <c r="I17" s="2"/>
      <c r="J17" s="2"/>
      <c r="K17" s="2"/>
      <c r="L17" s="2"/>
      <c r="M17" s="2"/>
      <c r="N17" s="2"/>
      <c r="O17" s="2"/>
      <c r="P17" s="2"/>
      <c r="Q17" s="2"/>
      <c r="R17" s="2"/>
      <c r="S17" s="2"/>
    </row>
    <row r="18" spans="1:19">
      <c r="A18" s="2"/>
      <c r="B18" s="5" t="s">
        <v>6</v>
      </c>
      <c r="C18" s="5" t="s">
        <v>1</v>
      </c>
      <c r="D18" s="6" t="s">
        <v>0</v>
      </c>
      <c r="E18" s="2"/>
      <c r="F18" s="2"/>
      <c r="G18" s="2"/>
      <c r="H18" s="2"/>
      <c r="I18" s="2"/>
      <c r="J18" s="2"/>
      <c r="K18" s="2"/>
      <c r="L18" s="2"/>
      <c r="M18" s="2"/>
      <c r="N18" s="2"/>
      <c r="O18" s="2"/>
      <c r="P18" s="2"/>
      <c r="Q18" s="2"/>
      <c r="R18" s="2"/>
      <c r="S18" s="2"/>
    </row>
    <row r="19" spans="1:19">
      <c r="A19" s="2"/>
      <c r="B19" s="5" t="s">
        <v>4</v>
      </c>
      <c r="C19" s="5" t="s">
        <v>1</v>
      </c>
      <c r="D19" s="6" t="s">
        <v>3</v>
      </c>
      <c r="E19" s="2"/>
      <c r="F19" s="2"/>
      <c r="G19" s="2"/>
      <c r="H19" s="2"/>
      <c r="I19" s="2"/>
      <c r="J19" s="2"/>
      <c r="K19" s="2"/>
      <c r="L19" s="2"/>
      <c r="M19" s="2"/>
      <c r="N19" s="2"/>
      <c r="O19" s="2"/>
      <c r="P19" s="2"/>
      <c r="Q19" s="2"/>
      <c r="R19" s="2"/>
      <c r="S19" s="2"/>
    </row>
    <row r="20" spans="1:19">
      <c r="A20" s="2"/>
      <c r="B20" s="5" t="s">
        <v>2</v>
      </c>
      <c r="C20" s="5" t="s">
        <v>1</v>
      </c>
      <c r="D20" s="4" t="s">
        <v>0</v>
      </c>
      <c r="E20" s="2"/>
      <c r="F20" s="2"/>
      <c r="G20" s="2"/>
      <c r="H20" s="2"/>
      <c r="I20" s="2"/>
      <c r="J20" s="2"/>
      <c r="K20" s="2"/>
      <c r="L20" s="2"/>
      <c r="M20" s="2"/>
      <c r="N20" s="2"/>
      <c r="O20" s="2"/>
      <c r="P20" s="2"/>
      <c r="Q20" s="2"/>
      <c r="R20" s="2"/>
      <c r="S20" s="2"/>
    </row>
    <row r="21" spans="1:19" ht="12.75" customHeight="1">
      <c r="A21" s="2"/>
      <c r="B21" s="3" t="s">
        <v>125</v>
      </c>
      <c r="C21" s="3"/>
      <c r="D21" s="3"/>
      <c r="E21" s="2"/>
      <c r="F21" s="2"/>
      <c r="G21" s="2"/>
      <c r="H21" s="2"/>
      <c r="I21" s="2"/>
      <c r="J21" s="2"/>
      <c r="K21" s="2"/>
      <c r="L21" s="2"/>
      <c r="M21" s="2"/>
      <c r="N21" s="2"/>
      <c r="O21" s="2"/>
      <c r="P21" s="2"/>
      <c r="Q21" s="2"/>
      <c r="R21" s="2"/>
      <c r="S21" s="2"/>
    </row>
    <row r="22" spans="1:19" ht="12.75" customHeight="1">
      <c r="A22" s="2"/>
      <c r="B22" s="3"/>
      <c r="C22" s="3"/>
      <c r="D22" s="3"/>
      <c r="E22" s="2"/>
      <c r="F22" s="2"/>
      <c r="G22" s="2"/>
      <c r="H22" s="2"/>
      <c r="I22" s="2"/>
      <c r="J22" s="2"/>
      <c r="K22" s="2"/>
      <c r="L22" s="2"/>
      <c r="M22" s="2"/>
      <c r="N22" s="2"/>
      <c r="O22" s="2"/>
      <c r="P22" s="2"/>
      <c r="Q22" s="2"/>
      <c r="R22" s="2"/>
      <c r="S22" s="2"/>
    </row>
    <row r="23" spans="1:19" ht="48" customHeight="1">
      <c r="A23" s="2"/>
      <c r="B23" s="103" t="s">
        <v>142</v>
      </c>
      <c r="C23" s="103"/>
      <c r="D23" s="103"/>
      <c r="E23" s="103"/>
      <c r="F23" s="103"/>
      <c r="G23" s="103"/>
      <c r="H23" s="103"/>
      <c r="I23" s="103"/>
      <c r="J23" s="103"/>
      <c r="K23" s="2"/>
      <c r="L23" s="2"/>
      <c r="M23" s="2"/>
      <c r="N23" s="2"/>
      <c r="O23" s="2"/>
      <c r="P23" s="2"/>
      <c r="Q23" s="2"/>
      <c r="R23" s="2"/>
      <c r="S23" s="2"/>
    </row>
    <row r="24" spans="1:19">
      <c r="A24" s="2"/>
      <c r="B24" s="3"/>
      <c r="C24" s="3"/>
      <c r="D24" s="3"/>
      <c r="E24" s="2"/>
      <c r="F24" s="2"/>
      <c r="G24" s="2"/>
      <c r="H24" s="2"/>
      <c r="I24" s="2"/>
      <c r="J24" s="2"/>
      <c r="K24" s="2"/>
      <c r="L24" s="2"/>
      <c r="M24" s="2"/>
      <c r="N24" s="2"/>
      <c r="O24" s="2"/>
      <c r="P24" s="2"/>
      <c r="Q24" s="2"/>
      <c r="R24" s="2"/>
      <c r="S24" s="2"/>
    </row>
    <row r="25" spans="1:19">
      <c r="A25" s="2"/>
      <c r="B25" s="3"/>
      <c r="C25" s="3"/>
      <c r="D25" s="3"/>
      <c r="E25" s="2"/>
      <c r="F25" s="2"/>
      <c r="G25" s="2"/>
      <c r="H25" s="2"/>
      <c r="I25" s="2"/>
      <c r="J25" s="2"/>
      <c r="K25" s="2"/>
      <c r="L25" s="2"/>
      <c r="M25" s="2"/>
      <c r="N25" s="2"/>
      <c r="O25" s="2"/>
      <c r="P25" s="2"/>
      <c r="Q25" s="2"/>
      <c r="R25" s="2"/>
      <c r="S25" s="2"/>
    </row>
    <row r="26" spans="1:19" ht="12.75" customHeight="1">
      <c r="A26" s="2"/>
      <c r="B26" s="3"/>
      <c r="C26" s="3"/>
      <c r="D26" s="3"/>
      <c r="E26" s="2"/>
      <c r="F26" s="2"/>
      <c r="G26" s="2"/>
      <c r="H26" s="2"/>
      <c r="I26" s="2"/>
      <c r="J26" s="2"/>
      <c r="K26" s="2"/>
      <c r="L26" s="2"/>
      <c r="M26" s="2"/>
      <c r="N26" s="2"/>
      <c r="O26" s="2"/>
      <c r="P26" s="2"/>
      <c r="Q26" s="2"/>
      <c r="R26" s="2"/>
      <c r="S26" s="2"/>
    </row>
    <row r="27" spans="1:19">
      <c r="A27" s="2"/>
      <c r="B27" s="3"/>
      <c r="C27" s="3"/>
      <c r="D27" s="3"/>
      <c r="E27" s="2"/>
      <c r="F27" s="2"/>
      <c r="G27" s="2"/>
      <c r="H27" s="2"/>
      <c r="I27" s="2"/>
      <c r="J27" s="2"/>
      <c r="K27" s="2"/>
      <c r="L27" s="2"/>
      <c r="M27" s="2"/>
      <c r="N27" s="2"/>
      <c r="O27" s="2"/>
      <c r="P27" s="2"/>
      <c r="Q27" s="2"/>
      <c r="R27" s="2"/>
      <c r="S27" s="2"/>
    </row>
    <row r="28" spans="1:19">
      <c r="A28" s="2"/>
      <c r="B28" s="3"/>
      <c r="C28" s="3"/>
      <c r="D28" s="3"/>
      <c r="E28" s="2"/>
      <c r="F28" s="2"/>
      <c r="G28" s="2"/>
      <c r="H28" s="2"/>
      <c r="I28" s="2"/>
      <c r="J28" s="2"/>
      <c r="K28" s="2"/>
      <c r="L28" s="2"/>
      <c r="M28" s="2"/>
      <c r="N28" s="2"/>
      <c r="O28" s="2"/>
      <c r="P28" s="2"/>
      <c r="Q28" s="2"/>
      <c r="R28" s="2"/>
      <c r="S28" s="2"/>
    </row>
    <row r="29" spans="1:19">
      <c r="A29" s="2"/>
      <c r="B29" s="3"/>
      <c r="C29" s="3"/>
      <c r="D29" s="3"/>
      <c r="E29" s="2"/>
      <c r="F29" s="2"/>
      <c r="G29" s="2"/>
      <c r="H29" s="2"/>
      <c r="I29" s="2"/>
      <c r="J29" s="2"/>
      <c r="K29" s="2"/>
      <c r="L29" s="2"/>
      <c r="M29" s="2"/>
      <c r="N29" s="2"/>
      <c r="O29" s="2"/>
      <c r="P29" s="2"/>
      <c r="Q29" s="2"/>
      <c r="R29" s="2"/>
      <c r="S29" s="2"/>
    </row>
    <row r="30" spans="1:19">
      <c r="A30" s="2"/>
      <c r="B30" s="2"/>
      <c r="C30" s="2"/>
      <c r="D30" s="2"/>
      <c r="E30" s="2"/>
      <c r="F30" s="2"/>
      <c r="G30" s="2"/>
      <c r="H30" s="2"/>
      <c r="I30" s="2"/>
      <c r="J30" s="2"/>
      <c r="K30" s="2"/>
      <c r="L30" s="2"/>
      <c r="M30" s="2"/>
      <c r="N30" s="2"/>
      <c r="O30" s="2"/>
      <c r="P30" s="2"/>
      <c r="Q30" s="2"/>
      <c r="R30" s="2"/>
      <c r="S30" s="2"/>
    </row>
    <row r="31" spans="1:19">
      <c r="A31" s="2"/>
      <c r="B31" s="2"/>
      <c r="C31" s="2"/>
      <c r="D31" s="2"/>
      <c r="E31" s="2"/>
      <c r="F31" s="2"/>
      <c r="G31" s="2"/>
      <c r="H31" s="2"/>
      <c r="I31" s="2"/>
      <c r="J31" s="2"/>
      <c r="K31" s="2"/>
      <c r="L31" s="2"/>
      <c r="M31" s="2"/>
      <c r="N31" s="2"/>
      <c r="O31" s="2"/>
      <c r="P31" s="2"/>
      <c r="Q31" s="2"/>
      <c r="R31" s="2"/>
      <c r="S31" s="2"/>
    </row>
    <row r="32" spans="1:19">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row r="40" spans="1:19">
      <c r="A40" s="2"/>
      <c r="B40" s="2"/>
      <c r="C40" s="2"/>
      <c r="D40" s="2"/>
      <c r="E40" s="2"/>
      <c r="F40" s="2"/>
      <c r="G40" s="2"/>
      <c r="H40" s="2"/>
      <c r="I40" s="2"/>
      <c r="J40" s="2"/>
      <c r="K40" s="2"/>
      <c r="L40" s="2"/>
      <c r="M40" s="2"/>
      <c r="N40" s="2"/>
      <c r="O40" s="2"/>
      <c r="P40" s="2"/>
      <c r="Q40" s="2"/>
      <c r="R40" s="2"/>
      <c r="S40" s="2"/>
    </row>
    <row r="41" spans="1:19">
      <c r="A41" s="2"/>
      <c r="B41" s="2"/>
      <c r="C41" s="2"/>
      <c r="D41" s="2"/>
      <c r="E41" s="2"/>
      <c r="F41" s="2"/>
      <c r="G41" s="2"/>
      <c r="H41" s="2"/>
      <c r="I41" s="2"/>
      <c r="J41" s="2"/>
      <c r="K41" s="2"/>
      <c r="L41" s="2"/>
      <c r="M41" s="2"/>
      <c r="N41" s="2"/>
      <c r="O41" s="2"/>
      <c r="P41" s="2"/>
      <c r="Q41" s="2"/>
      <c r="R41" s="2"/>
      <c r="S41" s="2"/>
    </row>
    <row r="42" spans="1:19">
      <c r="A42" s="2"/>
      <c r="B42" s="2"/>
      <c r="C42" s="2"/>
      <c r="D42" s="2"/>
      <c r="E42" s="2"/>
      <c r="F42" s="2"/>
      <c r="G42" s="2"/>
      <c r="H42" s="2"/>
      <c r="I42" s="2"/>
      <c r="J42" s="2"/>
      <c r="K42" s="2"/>
      <c r="L42" s="2"/>
      <c r="M42" s="2"/>
      <c r="N42" s="2"/>
      <c r="O42" s="2"/>
      <c r="P42" s="2"/>
      <c r="Q42" s="2"/>
      <c r="R42" s="2"/>
      <c r="S42" s="2"/>
    </row>
    <row r="43" spans="1:19">
      <c r="A43" s="2"/>
      <c r="B43" s="2"/>
      <c r="C43" s="2"/>
      <c r="D43" s="2"/>
      <c r="E43" s="2"/>
      <c r="F43" s="2"/>
      <c r="G43" s="2"/>
      <c r="H43" s="2"/>
      <c r="I43" s="2"/>
      <c r="J43" s="2"/>
      <c r="K43" s="2"/>
      <c r="L43" s="2"/>
      <c r="M43" s="2"/>
      <c r="N43" s="2"/>
      <c r="O43" s="2"/>
      <c r="P43" s="2"/>
      <c r="Q43" s="2"/>
      <c r="R43" s="2"/>
      <c r="S43" s="2"/>
    </row>
    <row r="44" spans="1:19">
      <c r="A44" s="2"/>
      <c r="B44" s="2"/>
      <c r="C44" s="2"/>
      <c r="D44" s="2"/>
      <c r="E44" s="2"/>
      <c r="F44" s="2"/>
      <c r="G44" s="2"/>
      <c r="H44" s="2"/>
      <c r="I44" s="2"/>
      <c r="J44" s="2"/>
      <c r="K44" s="2"/>
      <c r="L44" s="2"/>
      <c r="M44" s="2"/>
      <c r="N44" s="2"/>
      <c r="O44" s="2"/>
      <c r="P44" s="2"/>
      <c r="Q44" s="2"/>
      <c r="R44" s="2"/>
      <c r="S44" s="2"/>
    </row>
    <row r="45" spans="1:19">
      <c r="A45" s="2"/>
      <c r="B45" s="2"/>
      <c r="C45" s="2"/>
      <c r="D45" s="2"/>
      <c r="E45" s="2"/>
      <c r="F45" s="2"/>
      <c r="G45" s="2"/>
      <c r="H45" s="2"/>
      <c r="I45" s="2"/>
      <c r="J45" s="2"/>
      <c r="K45" s="2"/>
      <c r="L45" s="2"/>
      <c r="M45" s="2"/>
      <c r="N45" s="2"/>
      <c r="O45" s="2"/>
      <c r="P45" s="2"/>
      <c r="Q45" s="2"/>
      <c r="R45" s="2"/>
      <c r="S45" s="2"/>
    </row>
    <row r="46" spans="1:19">
      <c r="A46" s="2"/>
      <c r="B46" s="2"/>
      <c r="C46" s="2"/>
      <c r="D46" s="2"/>
      <c r="E46" s="2"/>
      <c r="F46" s="2"/>
      <c r="G46" s="2"/>
      <c r="H46" s="2"/>
      <c r="I46" s="2"/>
      <c r="J46" s="2"/>
      <c r="K46" s="2"/>
      <c r="L46" s="2"/>
      <c r="M46" s="2"/>
      <c r="N46" s="2"/>
      <c r="O46" s="2"/>
      <c r="P46" s="2"/>
      <c r="Q46" s="2"/>
      <c r="R46" s="2"/>
      <c r="S46" s="2"/>
    </row>
    <row r="47" spans="1:19">
      <c r="A47" s="2"/>
      <c r="B47" s="2"/>
      <c r="C47" s="2"/>
      <c r="D47" s="2"/>
      <c r="E47" s="2"/>
      <c r="F47" s="2"/>
      <c r="G47" s="2"/>
      <c r="H47" s="2"/>
      <c r="I47" s="2"/>
      <c r="J47" s="2"/>
      <c r="K47" s="2"/>
      <c r="L47" s="2"/>
      <c r="M47" s="2"/>
      <c r="N47" s="2"/>
      <c r="O47" s="2"/>
      <c r="P47" s="2"/>
      <c r="Q47" s="2"/>
      <c r="R47" s="2"/>
      <c r="S47" s="2"/>
    </row>
    <row r="48" spans="1:19">
      <c r="A48" s="2"/>
      <c r="B48" s="2"/>
      <c r="C48" s="2"/>
      <c r="D48" s="2"/>
      <c r="E48" s="2"/>
      <c r="F48" s="2"/>
      <c r="G48" s="2"/>
      <c r="H48" s="2"/>
      <c r="I48" s="2"/>
      <c r="J48" s="2"/>
      <c r="K48" s="2"/>
      <c r="L48" s="2"/>
      <c r="M48" s="2"/>
      <c r="N48" s="2"/>
      <c r="O48" s="2"/>
      <c r="P48" s="2"/>
      <c r="Q48" s="2"/>
      <c r="R48" s="2"/>
      <c r="S48" s="2"/>
    </row>
    <row r="49" spans="1:19">
      <c r="A49" s="2"/>
      <c r="B49" s="2"/>
      <c r="C49" s="2"/>
      <c r="D49" s="2"/>
      <c r="E49" s="2"/>
      <c r="F49" s="2"/>
      <c r="G49" s="2"/>
      <c r="H49" s="2"/>
      <c r="I49" s="2"/>
      <c r="J49" s="2"/>
      <c r="K49" s="2"/>
      <c r="L49" s="2"/>
      <c r="M49" s="2"/>
      <c r="N49" s="2"/>
      <c r="O49" s="2"/>
      <c r="P49" s="2"/>
      <c r="Q49" s="2"/>
      <c r="R49" s="2"/>
      <c r="S49" s="2"/>
    </row>
    <row r="50" spans="1:19">
      <c r="A50" s="2"/>
      <c r="B50" s="2"/>
      <c r="C50" s="2"/>
      <c r="D50" s="2"/>
      <c r="E50" s="2"/>
      <c r="F50" s="2"/>
      <c r="G50" s="2"/>
      <c r="H50" s="2"/>
      <c r="I50" s="2"/>
      <c r="J50" s="2"/>
      <c r="K50" s="2"/>
      <c r="L50" s="2"/>
      <c r="M50" s="2"/>
      <c r="N50" s="2"/>
      <c r="O50" s="2"/>
      <c r="P50" s="2"/>
      <c r="Q50" s="2"/>
      <c r="R50" s="2"/>
      <c r="S50" s="2"/>
    </row>
    <row r="51" spans="1:19">
      <c r="A51" s="2"/>
      <c r="B51" s="2"/>
      <c r="C51" s="2"/>
      <c r="D51" s="2"/>
      <c r="E51" s="2"/>
      <c r="F51" s="2"/>
      <c r="G51" s="2"/>
      <c r="H51" s="2"/>
      <c r="I51" s="2"/>
      <c r="J51" s="2"/>
      <c r="K51" s="2"/>
      <c r="L51" s="2"/>
      <c r="M51" s="2"/>
      <c r="N51" s="2"/>
      <c r="O51" s="2"/>
      <c r="P51" s="2"/>
      <c r="Q51" s="2"/>
      <c r="R51" s="2"/>
      <c r="S51" s="2"/>
    </row>
    <row r="52" spans="1:19">
      <c r="A52" s="2"/>
      <c r="B52" s="2"/>
      <c r="C52" s="2"/>
      <c r="D52" s="2"/>
      <c r="E52" s="2"/>
      <c r="F52" s="2"/>
      <c r="G52" s="2"/>
      <c r="H52" s="2"/>
      <c r="I52" s="2"/>
      <c r="J52" s="2"/>
      <c r="K52" s="2"/>
      <c r="L52" s="2"/>
      <c r="M52" s="2"/>
      <c r="N52" s="2"/>
      <c r="O52" s="2"/>
      <c r="P52" s="2"/>
      <c r="Q52" s="2"/>
      <c r="R52" s="2"/>
      <c r="S52" s="2"/>
    </row>
    <row r="53" spans="1:19">
      <c r="A53" s="2"/>
      <c r="B53" s="2"/>
      <c r="C53" s="2"/>
      <c r="D53" s="2"/>
      <c r="E53" s="2"/>
      <c r="F53" s="2"/>
      <c r="G53" s="2"/>
      <c r="H53" s="2"/>
      <c r="I53" s="2"/>
      <c r="J53" s="2"/>
      <c r="K53" s="2"/>
      <c r="L53" s="2"/>
      <c r="M53" s="2"/>
      <c r="N53" s="2"/>
      <c r="O53" s="2"/>
      <c r="P53" s="2"/>
      <c r="Q53" s="2"/>
      <c r="R53" s="2"/>
      <c r="S53" s="2"/>
    </row>
    <row r="54" spans="1:19">
      <c r="A54" s="2"/>
      <c r="B54" s="2"/>
      <c r="C54" s="2"/>
      <c r="D54" s="2"/>
      <c r="E54" s="2"/>
      <c r="F54" s="2"/>
      <c r="G54" s="2"/>
      <c r="H54" s="2"/>
      <c r="I54" s="2"/>
      <c r="J54" s="2"/>
      <c r="K54" s="2"/>
      <c r="L54" s="2"/>
      <c r="M54" s="2"/>
      <c r="N54" s="2"/>
      <c r="O54" s="2"/>
      <c r="P54" s="2"/>
      <c r="Q54" s="2"/>
      <c r="R54" s="2"/>
      <c r="S54" s="2"/>
    </row>
    <row r="55" spans="1:19">
      <c r="A55" s="2"/>
      <c r="B55" s="2"/>
      <c r="C55" s="2"/>
      <c r="D55" s="2"/>
      <c r="E55" s="2"/>
      <c r="F55" s="2"/>
      <c r="G55" s="2"/>
      <c r="H55" s="2"/>
      <c r="I55" s="2"/>
      <c r="J55" s="2"/>
      <c r="K55" s="2"/>
      <c r="L55" s="2"/>
      <c r="M55" s="2"/>
      <c r="N55" s="2"/>
      <c r="O55" s="2"/>
      <c r="P55" s="2"/>
      <c r="Q55" s="2"/>
      <c r="R55" s="2"/>
      <c r="S55" s="2"/>
    </row>
    <row r="56" spans="1:19">
      <c r="A56" s="2"/>
      <c r="B56" s="2"/>
      <c r="C56" s="2"/>
      <c r="D56" s="2"/>
      <c r="E56" s="2"/>
      <c r="F56" s="2"/>
      <c r="G56" s="2"/>
      <c r="H56" s="2"/>
      <c r="I56" s="2"/>
      <c r="J56" s="2"/>
      <c r="K56" s="2"/>
      <c r="L56" s="2"/>
      <c r="M56" s="2"/>
      <c r="N56" s="2"/>
      <c r="O56" s="2"/>
      <c r="P56" s="2"/>
      <c r="Q56" s="2"/>
      <c r="R56" s="2"/>
      <c r="S56" s="2"/>
    </row>
  </sheetData>
  <mergeCells count="2">
    <mergeCell ref="B6:J10"/>
    <mergeCell ref="B23:J23"/>
  </mergeCells>
  <hyperlinks>
    <hyperlink ref="B35" r:id="rId1" display="info@lightcounting.com" xr:uid="{A8DA7586-83AC-4ECF-8D0D-CDA6798C600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9F81-BB93-4F8A-A536-2C445ECF4F8F}">
  <sheetPr>
    <tabColor rgb="FFCCFFCC"/>
  </sheetPr>
  <dimension ref="B2:I69"/>
  <sheetViews>
    <sheetView zoomScale="85" zoomScaleNormal="85" zoomScalePageLayoutView="80" workbookViewId="0"/>
  </sheetViews>
  <sheetFormatPr defaultColWidth="9.21875" defaultRowHeight="13.2"/>
  <cols>
    <col min="1" max="1" width="4.44140625" style="15" customWidth="1"/>
    <col min="2" max="2" width="16.6640625" style="15" customWidth="1"/>
    <col min="3" max="11" width="8.33203125" style="15" customWidth="1"/>
    <col min="12" max="12" width="9" style="15" customWidth="1"/>
    <col min="13" max="16384" width="9.21875" style="15"/>
  </cols>
  <sheetData>
    <row r="2" spans="2:9" ht="17.399999999999999">
      <c r="B2" s="21" t="str">
        <f>Introduction!B2</f>
        <v>LightCounting Wireless Infrastructure: Japan Update</v>
      </c>
    </row>
    <row r="3" spans="2:9" ht="15">
      <c r="B3" s="20" t="str">
        <f>Introduction!B3</f>
        <v>September 2020 (published September 30, 2020)</v>
      </c>
    </row>
    <row r="4" spans="2:9" ht="17.399999999999999">
      <c r="B4" s="19" t="s">
        <v>38</v>
      </c>
    </row>
    <row r="6" spans="2:9">
      <c r="B6" s="105" t="s">
        <v>37</v>
      </c>
      <c r="C6" s="105"/>
      <c r="D6" s="105"/>
      <c r="E6" s="105"/>
      <c r="F6" s="105"/>
      <c r="G6" s="105"/>
      <c r="H6" s="105"/>
      <c r="I6" s="105"/>
    </row>
    <row r="7" spans="2:9">
      <c r="B7" s="105"/>
      <c r="C7" s="105"/>
      <c r="D7" s="105"/>
      <c r="E7" s="105"/>
      <c r="F7" s="105"/>
      <c r="G7" s="105"/>
      <c r="H7" s="105"/>
      <c r="I7" s="105"/>
    </row>
    <row r="8" spans="2:9">
      <c r="B8" s="107"/>
      <c r="C8" s="107"/>
      <c r="D8" s="107"/>
      <c r="E8" s="107"/>
      <c r="F8" s="107"/>
      <c r="G8" s="107"/>
      <c r="H8" s="107"/>
      <c r="I8" s="107"/>
    </row>
    <row r="9" spans="2:9" ht="14.4">
      <c r="B9" s="18"/>
      <c r="C9" s="18"/>
      <c r="D9" s="18"/>
      <c r="E9" s="18"/>
      <c r="F9" s="18"/>
      <c r="G9" s="18"/>
      <c r="H9" s="18"/>
      <c r="I9" s="17"/>
    </row>
    <row r="10" spans="2:9" ht="30" customHeight="1">
      <c r="B10" s="108" t="s">
        <v>36</v>
      </c>
      <c r="C10" s="108"/>
      <c r="D10" s="108"/>
      <c r="E10" s="108"/>
      <c r="F10" s="108"/>
      <c r="G10" s="108"/>
      <c r="H10" s="108"/>
      <c r="I10" s="108"/>
    </row>
    <row r="23" spans="2:2">
      <c r="B23" s="11" t="s">
        <v>35</v>
      </c>
    </row>
    <row r="24" spans="2:2">
      <c r="B24" s="2"/>
    </row>
    <row r="25" spans="2:2">
      <c r="B25" s="2" t="s">
        <v>34</v>
      </c>
    </row>
    <row r="26" spans="2:2">
      <c r="B26" s="2"/>
    </row>
    <row r="27" spans="2:2">
      <c r="B27" s="2" t="s">
        <v>33</v>
      </c>
    </row>
    <row r="28" spans="2:2">
      <c r="B28" s="2" t="s">
        <v>32</v>
      </c>
    </row>
    <row r="29" spans="2:2">
      <c r="B29" s="2" t="s">
        <v>31</v>
      </c>
    </row>
    <row r="30" spans="2:2">
      <c r="B30" s="1" t="s">
        <v>30</v>
      </c>
    </row>
    <row r="32" spans="2:2">
      <c r="B32" s="15" t="s">
        <v>29</v>
      </c>
    </row>
    <row r="34" spans="2:9">
      <c r="B34" s="16" t="s">
        <v>28</v>
      </c>
    </row>
    <row r="35" spans="2:9">
      <c r="B35" s="16"/>
    </row>
    <row r="36" spans="2:9">
      <c r="B36" s="104" t="s">
        <v>27</v>
      </c>
      <c r="C36" s="105"/>
      <c r="D36" s="105"/>
      <c r="E36" s="105"/>
      <c r="F36" s="105"/>
      <c r="G36" s="105"/>
      <c r="H36" s="105"/>
      <c r="I36" s="105"/>
    </row>
    <row r="37" spans="2:9">
      <c r="B37" s="105"/>
      <c r="C37" s="105"/>
      <c r="D37" s="105"/>
      <c r="E37" s="105"/>
      <c r="F37" s="105"/>
      <c r="G37" s="105"/>
      <c r="H37" s="105"/>
      <c r="I37" s="105"/>
    </row>
    <row r="38" spans="2:9">
      <c r="B38" s="106"/>
      <c r="C38" s="106"/>
      <c r="D38" s="106"/>
      <c r="E38" s="106"/>
      <c r="F38" s="106"/>
      <c r="G38" s="106"/>
      <c r="H38" s="106"/>
      <c r="I38" s="106"/>
    </row>
    <row r="39" spans="2:9">
      <c r="B39" s="106"/>
      <c r="C39" s="106"/>
      <c r="D39" s="106"/>
      <c r="E39" s="106"/>
      <c r="F39" s="106"/>
      <c r="G39" s="106"/>
      <c r="H39" s="106"/>
      <c r="I39" s="106"/>
    </row>
    <row r="40" spans="2:9">
      <c r="B40" s="107"/>
      <c r="C40" s="107"/>
      <c r="D40" s="107"/>
      <c r="E40" s="107"/>
      <c r="F40" s="107"/>
      <c r="G40" s="107"/>
      <c r="H40" s="107"/>
      <c r="I40" s="107"/>
    </row>
    <row r="42" spans="2:9">
      <c r="B42" s="16" t="s">
        <v>26</v>
      </c>
    </row>
    <row r="43" spans="2:9">
      <c r="B43" s="105" t="s">
        <v>25</v>
      </c>
      <c r="C43" s="105"/>
      <c r="D43" s="105"/>
      <c r="E43" s="105"/>
      <c r="F43" s="105"/>
      <c r="G43" s="105"/>
      <c r="H43" s="105"/>
      <c r="I43" s="105"/>
    </row>
    <row r="44" spans="2:9">
      <c r="B44" s="105"/>
      <c r="C44" s="105"/>
      <c r="D44" s="105"/>
      <c r="E44" s="105"/>
      <c r="F44" s="105"/>
      <c r="G44" s="105"/>
      <c r="H44" s="105"/>
      <c r="I44" s="105"/>
    </row>
    <row r="45" spans="2:9">
      <c r="B45" s="106"/>
      <c r="C45" s="106"/>
      <c r="D45" s="106"/>
      <c r="E45" s="106"/>
      <c r="F45" s="106"/>
      <c r="G45" s="106"/>
      <c r="H45" s="106"/>
      <c r="I45" s="106"/>
    </row>
    <row r="46" spans="2:9">
      <c r="B46" s="106"/>
      <c r="C46" s="106"/>
      <c r="D46" s="106"/>
      <c r="E46" s="106"/>
      <c r="F46" s="106"/>
      <c r="G46" s="106"/>
      <c r="H46" s="106"/>
      <c r="I46" s="106"/>
    </row>
    <row r="48" spans="2:9">
      <c r="B48" s="16" t="s">
        <v>24</v>
      </c>
    </row>
    <row r="49" spans="2:9">
      <c r="B49" s="16"/>
    </row>
    <row r="50" spans="2:9">
      <c r="B50" s="104" t="s">
        <v>23</v>
      </c>
      <c r="C50" s="105"/>
      <c r="D50" s="105"/>
      <c r="E50" s="105"/>
      <c r="F50" s="105"/>
      <c r="G50" s="105"/>
      <c r="H50" s="105"/>
      <c r="I50" s="105"/>
    </row>
    <row r="51" spans="2:9">
      <c r="B51" s="105"/>
      <c r="C51" s="105"/>
      <c r="D51" s="105"/>
      <c r="E51" s="105"/>
      <c r="F51" s="105"/>
      <c r="G51" s="105"/>
      <c r="H51" s="105"/>
      <c r="I51" s="105"/>
    </row>
    <row r="52" spans="2:9">
      <c r="B52" s="105"/>
      <c r="C52" s="105"/>
      <c r="D52" s="105"/>
      <c r="E52" s="105"/>
      <c r="F52" s="105"/>
      <c r="G52" s="105"/>
      <c r="H52" s="105"/>
      <c r="I52" s="105"/>
    </row>
    <row r="53" spans="2:9">
      <c r="B53" s="106"/>
      <c r="C53" s="106"/>
      <c r="D53" s="106"/>
      <c r="E53" s="106"/>
      <c r="F53" s="106"/>
      <c r="G53" s="106"/>
      <c r="H53" s="106"/>
      <c r="I53" s="106"/>
    </row>
    <row r="54" spans="2:9">
      <c r="B54" s="106"/>
      <c r="C54" s="106"/>
      <c r="D54" s="106"/>
      <c r="E54" s="106"/>
      <c r="F54" s="106"/>
      <c r="G54" s="106"/>
      <c r="H54" s="106"/>
      <c r="I54" s="106"/>
    </row>
    <row r="55" spans="2:9">
      <c r="B55" s="107"/>
      <c r="C55" s="107"/>
      <c r="D55" s="107"/>
      <c r="E55" s="107"/>
      <c r="F55" s="107"/>
      <c r="G55" s="107"/>
      <c r="H55" s="107"/>
      <c r="I55" s="107"/>
    </row>
    <row r="56" spans="2:9">
      <c r="B56" s="107"/>
      <c r="C56" s="107"/>
      <c r="D56" s="107"/>
      <c r="E56" s="107"/>
      <c r="F56" s="107"/>
      <c r="G56" s="107"/>
      <c r="H56" s="107"/>
      <c r="I56" s="107"/>
    </row>
    <row r="58" spans="2:9">
      <c r="B58" s="16" t="s">
        <v>22</v>
      </c>
    </row>
    <row r="59" spans="2:9">
      <c r="B59" s="105" t="s">
        <v>21</v>
      </c>
      <c r="C59" s="105"/>
      <c r="D59" s="105"/>
      <c r="E59" s="105"/>
      <c r="F59" s="105"/>
      <c r="G59" s="105"/>
      <c r="H59" s="105"/>
      <c r="I59" s="105"/>
    </row>
    <row r="60" spans="2:9">
      <c r="B60" s="105"/>
      <c r="C60" s="105"/>
      <c r="D60" s="105"/>
      <c r="E60" s="105"/>
      <c r="F60" s="105"/>
      <c r="G60" s="105"/>
      <c r="H60" s="105"/>
      <c r="I60" s="105"/>
    </row>
    <row r="61" spans="2:9">
      <c r="B61" s="106"/>
      <c r="C61" s="106"/>
      <c r="D61" s="106"/>
      <c r="E61" s="106"/>
      <c r="F61" s="106"/>
      <c r="G61" s="106"/>
      <c r="H61" s="106"/>
      <c r="I61" s="106"/>
    </row>
    <row r="62" spans="2:9">
      <c r="B62" s="106"/>
      <c r="C62" s="106"/>
      <c r="D62" s="106"/>
      <c r="E62" s="106"/>
      <c r="F62" s="106"/>
      <c r="G62" s="106"/>
      <c r="H62" s="106"/>
      <c r="I62" s="106"/>
    </row>
    <row r="63" spans="2:9">
      <c r="B63" s="107"/>
      <c r="C63" s="107"/>
      <c r="D63" s="107"/>
      <c r="E63" s="107"/>
      <c r="F63" s="107"/>
      <c r="G63" s="107"/>
      <c r="H63" s="107"/>
      <c r="I63" s="107"/>
    </row>
    <row r="65" spans="2:9">
      <c r="B65" s="16" t="s">
        <v>20</v>
      </c>
    </row>
    <row r="66" spans="2:9">
      <c r="B66" s="104" t="s">
        <v>19</v>
      </c>
      <c r="C66" s="105"/>
      <c r="D66" s="105"/>
      <c r="E66" s="105"/>
      <c r="F66" s="105"/>
      <c r="G66" s="105"/>
      <c r="H66" s="105"/>
      <c r="I66" s="105"/>
    </row>
    <row r="67" spans="2:9">
      <c r="B67" s="105"/>
      <c r="C67" s="105"/>
      <c r="D67" s="105"/>
      <c r="E67" s="105"/>
      <c r="F67" s="105"/>
      <c r="G67" s="105"/>
      <c r="H67" s="105"/>
      <c r="I67" s="105"/>
    </row>
    <row r="68" spans="2:9">
      <c r="B68" s="106"/>
      <c r="C68" s="106"/>
      <c r="D68" s="106"/>
      <c r="E68" s="106"/>
      <c r="F68" s="106"/>
      <c r="G68" s="106"/>
      <c r="H68" s="106"/>
      <c r="I68" s="106"/>
    </row>
    <row r="69" spans="2:9">
      <c r="B69" s="106"/>
      <c r="C69" s="106"/>
      <c r="D69" s="106"/>
      <c r="E69" s="106"/>
      <c r="F69" s="106"/>
      <c r="G69" s="106"/>
      <c r="H69" s="106"/>
      <c r="I69" s="106"/>
    </row>
  </sheetData>
  <mergeCells count="7">
    <mergeCell ref="B66:I69"/>
    <mergeCell ref="B6:I8"/>
    <mergeCell ref="B10:I10"/>
    <mergeCell ref="B36:I40"/>
    <mergeCell ref="B43:I46"/>
    <mergeCell ref="B50:I56"/>
    <mergeCell ref="B59:I63"/>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E18F-D7CF-4792-9E6B-EE83DA484642}">
  <sheetPr>
    <tabColor rgb="FFCCFFCC"/>
  </sheetPr>
  <dimension ref="B2:O36"/>
  <sheetViews>
    <sheetView showGridLines="0" zoomScale="85" zoomScaleNormal="85" zoomScalePageLayoutView="80" workbookViewId="0"/>
  </sheetViews>
  <sheetFormatPr defaultColWidth="8.77734375" defaultRowHeight="13.8"/>
  <cols>
    <col min="1" max="1" width="4.44140625" style="22" customWidth="1"/>
    <col min="2" max="2" width="17.33203125" style="22" customWidth="1"/>
    <col min="3" max="7" width="14.44140625" style="22" customWidth="1"/>
    <col min="8" max="8" width="14" style="22" customWidth="1"/>
    <col min="9" max="14" width="13.6640625" style="22" customWidth="1"/>
    <col min="15" max="15" width="14.44140625" style="22" customWidth="1"/>
    <col min="16" max="16384" width="8.77734375" style="22"/>
  </cols>
  <sheetData>
    <row r="2" spans="2:15" ht="17.399999999999999">
      <c r="B2" s="14" t="str">
        <f>Introduction!B2</f>
        <v>LightCounting Wireless Infrastructure: Japan Update</v>
      </c>
    </row>
    <row r="3" spans="2:15" ht="15.6">
      <c r="B3" s="20" t="str">
        <f>Introduction!B3</f>
        <v>September 2020 (published September 30, 2020)</v>
      </c>
    </row>
    <row r="4" spans="2:15" ht="17.399999999999999">
      <c r="B4" s="29" t="s">
        <v>65</v>
      </c>
    </row>
    <row r="7" spans="2:15" ht="31.2">
      <c r="B7" s="24" t="s">
        <v>64</v>
      </c>
      <c r="C7" s="28" t="s">
        <v>63</v>
      </c>
      <c r="D7" s="26"/>
      <c r="E7" s="26"/>
      <c r="F7" s="26"/>
      <c r="G7" s="26"/>
      <c r="H7" s="25"/>
      <c r="I7" s="28" t="s">
        <v>62</v>
      </c>
      <c r="J7" s="27"/>
      <c r="K7" s="26"/>
      <c r="L7" s="26"/>
      <c r="M7" s="26"/>
      <c r="N7" s="26"/>
      <c r="O7" s="25"/>
    </row>
    <row r="8" spans="2:15" ht="95.4" customHeight="1">
      <c r="B8" s="24" t="s">
        <v>9</v>
      </c>
      <c r="C8" s="109" t="s">
        <v>61</v>
      </c>
      <c r="D8" s="110"/>
      <c r="E8" s="110"/>
      <c r="F8" s="110"/>
      <c r="G8" s="110"/>
      <c r="H8" s="111"/>
      <c r="I8" s="109" t="s">
        <v>60</v>
      </c>
      <c r="J8" s="110"/>
      <c r="K8" s="110"/>
      <c r="L8" s="110"/>
      <c r="M8" s="110"/>
      <c r="N8" s="110"/>
      <c r="O8" s="111"/>
    </row>
    <row r="9" spans="2:15" ht="19.2" customHeight="1">
      <c r="B9" s="24" t="s">
        <v>59</v>
      </c>
      <c r="C9" s="109" t="s">
        <v>58</v>
      </c>
      <c r="D9" s="110"/>
      <c r="E9" s="110"/>
      <c r="F9" s="110"/>
      <c r="G9" s="110"/>
      <c r="H9" s="111"/>
      <c r="I9" s="109" t="s">
        <v>57</v>
      </c>
      <c r="J9" s="110"/>
      <c r="K9" s="110"/>
      <c r="L9" s="110"/>
      <c r="M9" s="110"/>
      <c r="N9" s="110"/>
      <c r="O9" s="111"/>
    </row>
    <row r="10" spans="2:15" ht="15.6">
      <c r="B10" s="24" t="s">
        <v>56</v>
      </c>
      <c r="C10" s="109" t="s">
        <v>56</v>
      </c>
      <c r="D10" s="110"/>
      <c r="E10" s="110"/>
      <c r="F10" s="110"/>
      <c r="G10" s="110"/>
      <c r="H10" s="111"/>
      <c r="I10" s="109" t="s">
        <v>55</v>
      </c>
      <c r="J10" s="110"/>
      <c r="K10" s="110"/>
      <c r="L10" s="110"/>
      <c r="M10" s="110"/>
      <c r="N10" s="110"/>
      <c r="O10" s="111"/>
    </row>
    <row r="11" spans="2:15" ht="81.599999999999994" customHeight="1">
      <c r="B11" s="24" t="s">
        <v>7</v>
      </c>
      <c r="C11" s="109" t="s">
        <v>54</v>
      </c>
      <c r="D11" s="110"/>
      <c r="E11" s="110"/>
      <c r="F11" s="110"/>
      <c r="G11" s="110"/>
      <c r="H11" s="111"/>
      <c r="I11" s="109" t="s">
        <v>53</v>
      </c>
      <c r="J11" s="110"/>
      <c r="K11" s="110"/>
      <c r="L11" s="110"/>
      <c r="M11" s="110"/>
      <c r="N11" s="110"/>
      <c r="O11" s="111"/>
    </row>
    <row r="12" spans="2:15" ht="104.4" customHeight="1">
      <c r="B12" s="24" t="s">
        <v>52</v>
      </c>
      <c r="C12" s="109" t="s">
        <v>51</v>
      </c>
      <c r="D12" s="110"/>
      <c r="E12" s="110"/>
      <c r="F12" s="110"/>
      <c r="G12" s="110"/>
      <c r="H12" s="111"/>
      <c r="I12" s="109" t="s">
        <v>50</v>
      </c>
      <c r="J12" s="110"/>
      <c r="K12" s="110"/>
      <c r="L12" s="110"/>
      <c r="M12" s="110"/>
      <c r="N12" s="110"/>
      <c r="O12" s="111"/>
    </row>
    <row r="13" spans="2:15" ht="102.6" customHeight="1">
      <c r="B13" s="24" t="s">
        <v>49</v>
      </c>
      <c r="C13" s="109" t="s">
        <v>48</v>
      </c>
      <c r="D13" s="110"/>
      <c r="E13" s="110"/>
      <c r="F13" s="110"/>
      <c r="G13" s="110"/>
      <c r="H13" s="111"/>
      <c r="I13" s="109" t="s">
        <v>47</v>
      </c>
      <c r="J13" s="110"/>
      <c r="K13" s="110"/>
      <c r="L13" s="110"/>
      <c r="M13" s="110"/>
      <c r="N13" s="110"/>
      <c r="O13" s="111"/>
    </row>
    <row r="14" spans="2:15" ht="32.25" customHeight="1">
      <c r="B14" s="24" t="s">
        <v>12</v>
      </c>
      <c r="C14" s="109" t="s">
        <v>46</v>
      </c>
      <c r="D14" s="110"/>
      <c r="E14" s="110"/>
      <c r="F14" s="110"/>
      <c r="G14" s="110"/>
      <c r="H14" s="111"/>
      <c r="I14" s="109" t="s">
        <v>45</v>
      </c>
      <c r="J14" s="110"/>
      <c r="K14" s="110"/>
      <c r="L14" s="110"/>
      <c r="M14" s="110"/>
      <c r="N14" s="110"/>
      <c r="O14" s="111"/>
    </row>
    <row r="15" spans="2:15" ht="32.25" customHeight="1">
      <c r="B15" s="24" t="s">
        <v>44</v>
      </c>
      <c r="C15" s="109" t="s">
        <v>43</v>
      </c>
      <c r="D15" s="110"/>
      <c r="E15" s="110"/>
      <c r="F15" s="110"/>
      <c r="G15" s="110"/>
      <c r="H15" s="111"/>
      <c r="I15" s="109" t="s">
        <v>42</v>
      </c>
      <c r="J15" s="110"/>
      <c r="K15" s="110"/>
      <c r="L15" s="110"/>
      <c r="M15" s="110"/>
      <c r="N15" s="110"/>
      <c r="O15" s="111"/>
    </row>
    <row r="16" spans="2:15" ht="67.8" customHeight="1">
      <c r="B16" s="24" t="s">
        <v>41</v>
      </c>
      <c r="C16" s="109" t="s">
        <v>40</v>
      </c>
      <c r="D16" s="110"/>
      <c r="E16" s="110"/>
      <c r="F16" s="110"/>
      <c r="G16" s="110"/>
      <c r="H16" s="111"/>
      <c r="I16" s="109" t="s">
        <v>39</v>
      </c>
      <c r="J16" s="110"/>
      <c r="K16" s="110"/>
      <c r="L16" s="110"/>
      <c r="M16" s="110"/>
      <c r="N16" s="110"/>
      <c r="O16" s="111"/>
    </row>
    <row r="18" spans="2:2">
      <c r="B18" s="23"/>
    </row>
    <row r="19" spans="2:2">
      <c r="B19" s="23"/>
    </row>
    <row r="20" spans="2:2">
      <c r="B20" s="23"/>
    </row>
    <row r="22" spans="2:2">
      <c r="B22" s="23"/>
    </row>
    <row r="23" spans="2:2">
      <c r="B23" s="23"/>
    </row>
    <row r="24" spans="2:2">
      <c r="B24" s="23"/>
    </row>
    <row r="26" spans="2:2">
      <c r="B26" s="23"/>
    </row>
    <row r="27" spans="2:2">
      <c r="B27" s="23"/>
    </row>
    <row r="28" spans="2:2">
      <c r="B28" s="23"/>
    </row>
    <row r="29" spans="2:2">
      <c r="B29" s="23"/>
    </row>
    <row r="36" spans="2:2">
      <c r="B36" s="23"/>
    </row>
  </sheetData>
  <mergeCells count="18">
    <mergeCell ref="C8:H8"/>
    <mergeCell ref="I8:O8"/>
    <mergeCell ref="C9:H9"/>
    <mergeCell ref="I9:O9"/>
    <mergeCell ref="C10:H10"/>
    <mergeCell ref="I10:O10"/>
    <mergeCell ref="C11:H11"/>
    <mergeCell ref="I11:O11"/>
    <mergeCell ref="C12:H12"/>
    <mergeCell ref="I12:O12"/>
    <mergeCell ref="C13:H13"/>
    <mergeCell ref="I13:O13"/>
    <mergeCell ref="C14:H14"/>
    <mergeCell ref="I14:O14"/>
    <mergeCell ref="C15:H15"/>
    <mergeCell ref="I15:O15"/>
    <mergeCell ref="C16:H16"/>
    <mergeCell ref="I16:O16"/>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655D9-6FA4-43CD-938A-7D1E8ABAC2A7}">
  <sheetPr>
    <tabColor rgb="FFCCFFCC"/>
  </sheetPr>
  <dimension ref="B2:L6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4" width="13.21875" style="1" customWidth="1"/>
    <col min="5" max="5" width="15.109375" style="1" bestFit="1" customWidth="1"/>
    <col min="6" max="12" width="11.6640625" style="1" customWidth="1"/>
    <col min="13" max="16384" width="8.6640625" style="1"/>
  </cols>
  <sheetData>
    <row r="2" spans="2:12" ht="17.399999999999999">
      <c r="B2" s="54" t="str">
        <f>Introduction!B2</f>
        <v>LightCounting Wireless Infrastructure: Japan Update</v>
      </c>
      <c r="C2" s="54"/>
      <c r="D2" s="54"/>
      <c r="E2" s="54"/>
    </row>
    <row r="3" spans="2:12" ht="15">
      <c r="B3" s="53" t="str">
        <f>Introduction!B3</f>
        <v>September 2020 (published September 30, 2020)</v>
      </c>
      <c r="C3" s="53"/>
      <c r="D3" s="53"/>
      <c r="E3" s="53"/>
    </row>
    <row r="4" spans="2:12" ht="15.6">
      <c r="B4" s="52" t="s">
        <v>81</v>
      </c>
      <c r="C4" s="52"/>
      <c r="D4" s="52"/>
      <c r="E4" s="52"/>
      <c r="F4" s="51"/>
    </row>
    <row r="6" spans="2:12">
      <c r="B6" s="38" t="s">
        <v>80</v>
      </c>
      <c r="C6" s="38"/>
      <c r="D6" s="38"/>
      <c r="E6" s="38"/>
    </row>
    <row r="7" spans="2:12">
      <c r="B7" s="36" t="s">
        <v>72</v>
      </c>
      <c r="C7" s="36">
        <v>2014</v>
      </c>
      <c r="D7" s="36">
        <f>C7+1</f>
        <v>2015</v>
      </c>
      <c r="E7" s="36">
        <f t="shared" ref="E7:L7" si="0">D7+1</f>
        <v>2016</v>
      </c>
      <c r="F7" s="36">
        <f t="shared" si="0"/>
        <v>2017</v>
      </c>
      <c r="G7" s="36">
        <f t="shared" si="0"/>
        <v>2018</v>
      </c>
      <c r="H7" s="36">
        <f t="shared" si="0"/>
        <v>2019</v>
      </c>
      <c r="I7" s="36" t="s">
        <v>136</v>
      </c>
      <c r="J7" s="36">
        <v>2021</v>
      </c>
      <c r="K7" s="36">
        <f t="shared" si="0"/>
        <v>2022</v>
      </c>
      <c r="L7" s="36">
        <f t="shared" si="0"/>
        <v>2023</v>
      </c>
    </row>
    <row r="8" spans="2:12">
      <c r="B8" s="5" t="s">
        <v>93</v>
      </c>
      <c r="C8" s="50">
        <f>C21+C34+C47</f>
        <v>66595</v>
      </c>
      <c r="D8" s="50">
        <f t="shared" ref="D8" si="1">D21+D34+D47</f>
        <v>70964</v>
      </c>
      <c r="E8" s="50"/>
      <c r="F8" s="50"/>
      <c r="G8" s="50"/>
      <c r="H8" s="50"/>
      <c r="I8" s="50"/>
      <c r="J8" s="92"/>
      <c r="K8" s="49"/>
      <c r="L8" s="50"/>
    </row>
    <row r="9" spans="2:12">
      <c r="B9" s="44" t="s">
        <v>69</v>
      </c>
      <c r="C9" s="44"/>
      <c r="D9" s="43">
        <f t="shared" ref="D9" si="2">(D8-C8)/C8</f>
        <v>6.560552594038592E-2</v>
      </c>
      <c r="E9" s="43"/>
      <c r="F9" s="43"/>
      <c r="G9" s="43"/>
      <c r="H9" s="43"/>
      <c r="I9" s="43"/>
      <c r="J9" s="43"/>
      <c r="K9" s="42"/>
      <c r="L9" s="43"/>
    </row>
    <row r="10" spans="2:12">
      <c r="B10" s="5" t="s">
        <v>94</v>
      </c>
      <c r="C10" s="50">
        <f>C23+C36+C49</f>
        <v>44612</v>
      </c>
      <c r="D10" s="50">
        <f t="shared" ref="D10" si="3">D23+D36+D49</f>
        <v>45850</v>
      </c>
      <c r="E10" s="50"/>
      <c r="F10" s="50"/>
      <c r="G10" s="50"/>
      <c r="H10" s="50"/>
      <c r="I10" s="50"/>
      <c r="J10" s="92"/>
      <c r="K10" s="49"/>
      <c r="L10" s="50"/>
    </row>
    <row r="11" spans="2:12">
      <c r="B11" s="44" t="s">
        <v>69</v>
      </c>
      <c r="C11" s="44"/>
      <c r="D11" s="43">
        <f t="shared" ref="D11" si="4">(D10-C10)/C10</f>
        <v>2.7750381063391016E-2</v>
      </c>
      <c r="E11" s="43"/>
      <c r="F11" s="43"/>
      <c r="G11" s="43"/>
      <c r="H11" s="43"/>
      <c r="I11" s="43"/>
      <c r="J11" s="43"/>
      <c r="K11" s="42"/>
      <c r="L11" s="43"/>
    </row>
    <row r="12" spans="2:12">
      <c r="B12" s="5" t="s">
        <v>95</v>
      </c>
      <c r="C12" s="50">
        <f>C25+C38+C51</f>
        <v>41493</v>
      </c>
      <c r="D12" s="50">
        <f t="shared" ref="D12" si="5">D25+D38+D51</f>
        <v>39746</v>
      </c>
      <c r="E12" s="50"/>
      <c r="F12" s="50"/>
      <c r="G12" s="50"/>
      <c r="H12" s="50"/>
      <c r="I12" s="50"/>
      <c r="J12" s="92"/>
      <c r="K12" s="49"/>
      <c r="L12" s="50"/>
    </row>
    <row r="13" spans="2:12">
      <c r="B13" s="44" t="s">
        <v>69</v>
      </c>
      <c r="C13" s="44"/>
      <c r="D13" s="43">
        <f t="shared" ref="D13" si="6">(D12-C12)/C12</f>
        <v>-4.2103487335213172E-2</v>
      </c>
      <c r="E13" s="43"/>
      <c r="F13" s="43"/>
      <c r="G13" s="43"/>
      <c r="H13" s="43"/>
      <c r="I13" s="43"/>
      <c r="J13" s="43"/>
      <c r="K13" s="42"/>
      <c r="L13" s="43"/>
    </row>
    <row r="14" spans="2:12">
      <c r="B14" s="5" t="s">
        <v>96</v>
      </c>
      <c r="C14" s="50">
        <f>C27+C40+C53</f>
        <v>0</v>
      </c>
      <c r="D14" s="50">
        <f t="shared" ref="D14:H14" si="7">D27+D40+D53</f>
        <v>0</v>
      </c>
      <c r="E14" s="50">
        <f t="shared" si="7"/>
        <v>0</v>
      </c>
      <c r="F14" s="50">
        <f t="shared" si="7"/>
        <v>0</v>
      </c>
      <c r="G14" s="50">
        <f t="shared" si="7"/>
        <v>0</v>
      </c>
      <c r="H14" s="50">
        <f t="shared" si="7"/>
        <v>0</v>
      </c>
      <c r="I14" s="50"/>
      <c r="J14" s="50"/>
      <c r="K14" s="49"/>
      <c r="L14" s="50"/>
    </row>
    <row r="15" spans="2:12">
      <c r="B15" s="44" t="s">
        <v>69</v>
      </c>
      <c r="C15" s="44"/>
      <c r="D15" s="43"/>
      <c r="E15" s="43"/>
      <c r="F15" s="43"/>
      <c r="G15" s="43"/>
      <c r="H15" s="43"/>
      <c r="I15" s="43"/>
      <c r="J15" s="43"/>
      <c r="K15" s="42"/>
      <c r="L15" s="43"/>
    </row>
    <row r="16" spans="2:12">
      <c r="B16" s="5" t="s">
        <v>70</v>
      </c>
      <c r="C16" s="50">
        <f t="shared" ref="C16:I16" si="8">C8+C10+C12+C14</f>
        <v>152700</v>
      </c>
      <c r="D16" s="50">
        <f t="shared" si="8"/>
        <v>156560</v>
      </c>
      <c r="E16" s="50">
        <f t="shared" si="8"/>
        <v>0</v>
      </c>
      <c r="F16" s="50">
        <f t="shared" si="8"/>
        <v>0</v>
      </c>
      <c r="G16" s="50">
        <f t="shared" si="8"/>
        <v>0</v>
      </c>
      <c r="H16" s="50">
        <f t="shared" si="8"/>
        <v>0</v>
      </c>
      <c r="I16" s="50">
        <f t="shared" si="8"/>
        <v>0</v>
      </c>
      <c r="J16" s="50"/>
      <c r="K16" s="50"/>
      <c r="L16" s="50"/>
    </row>
    <row r="17" spans="2:12">
      <c r="B17" s="44" t="s">
        <v>69</v>
      </c>
      <c r="C17" s="44"/>
      <c r="D17" s="43">
        <f t="shared" ref="D17:I17" si="9">(D16-C16)/C16</f>
        <v>2.5278323510150622E-2</v>
      </c>
      <c r="E17" s="43">
        <f t="shared" si="9"/>
        <v>-1</v>
      </c>
      <c r="F17" s="43" t="e">
        <f t="shared" si="9"/>
        <v>#DIV/0!</v>
      </c>
      <c r="G17" s="43" t="e">
        <f t="shared" si="9"/>
        <v>#DIV/0!</v>
      </c>
      <c r="H17" s="43" t="e">
        <f t="shared" si="9"/>
        <v>#DIV/0!</v>
      </c>
      <c r="I17" s="43" t="e">
        <f t="shared" si="9"/>
        <v>#DIV/0!</v>
      </c>
      <c r="J17" s="43"/>
      <c r="K17" s="42"/>
      <c r="L17" s="43"/>
    </row>
    <row r="18" spans="2:12">
      <c r="B18" s="48"/>
      <c r="C18" s="98"/>
      <c r="D18" s="48"/>
      <c r="E18" s="48"/>
      <c r="F18" s="47"/>
    </row>
    <row r="19" spans="2:12">
      <c r="B19" s="38" t="s">
        <v>77</v>
      </c>
      <c r="C19" s="38"/>
      <c r="D19" s="38"/>
      <c r="E19" s="38"/>
    </row>
    <row r="20" spans="2:12">
      <c r="B20" s="36" t="s">
        <v>72</v>
      </c>
      <c r="C20" s="36">
        <v>2014</v>
      </c>
      <c r="D20" s="36">
        <f>C20+1</f>
        <v>2015</v>
      </c>
      <c r="E20" s="36">
        <f t="shared" ref="E20:L20" si="10">D20+1</f>
        <v>2016</v>
      </c>
      <c r="F20" s="36">
        <f t="shared" si="10"/>
        <v>2017</v>
      </c>
      <c r="G20" s="36">
        <f t="shared" si="10"/>
        <v>2018</v>
      </c>
      <c r="H20" s="36">
        <f t="shared" si="10"/>
        <v>2019</v>
      </c>
      <c r="I20" s="97" t="s">
        <v>136</v>
      </c>
      <c r="J20" s="36">
        <v>2021</v>
      </c>
      <c r="K20" s="36">
        <v>2022</v>
      </c>
      <c r="L20" s="36">
        <f t="shared" si="10"/>
        <v>2023</v>
      </c>
    </row>
    <row r="21" spans="2:12">
      <c r="B21" s="5" t="str">
        <f>B8</f>
        <v>NTT DOCOMO</v>
      </c>
      <c r="C21" s="50">
        <v>0</v>
      </c>
      <c r="D21" s="50">
        <v>0</v>
      </c>
      <c r="E21" s="50">
        <v>0</v>
      </c>
      <c r="F21" s="50">
        <v>0</v>
      </c>
      <c r="G21" s="50">
        <v>0</v>
      </c>
      <c r="H21" s="50"/>
      <c r="I21" s="50"/>
      <c r="J21" s="50"/>
      <c r="K21" s="49"/>
      <c r="L21" s="50"/>
    </row>
    <row r="22" spans="2:12">
      <c r="B22" s="44" t="s">
        <v>69</v>
      </c>
      <c r="C22" s="44"/>
      <c r="D22" s="43"/>
      <c r="E22" s="43"/>
      <c r="F22" s="43"/>
      <c r="G22" s="43"/>
      <c r="H22" s="43"/>
      <c r="I22" s="43"/>
      <c r="J22" s="43"/>
      <c r="K22" s="42"/>
      <c r="L22" s="43"/>
    </row>
    <row r="23" spans="2:12">
      <c r="B23" s="5" t="str">
        <f>B10</f>
        <v>KDDI</v>
      </c>
      <c r="C23" s="50">
        <v>0</v>
      </c>
      <c r="D23" s="50">
        <v>0</v>
      </c>
      <c r="E23" s="50">
        <v>0</v>
      </c>
      <c r="F23" s="50">
        <v>0</v>
      </c>
      <c r="G23" s="50">
        <v>0</v>
      </c>
      <c r="H23" s="50"/>
      <c r="I23" s="50"/>
      <c r="J23" s="50"/>
      <c r="K23" s="49"/>
      <c r="L23" s="50"/>
    </row>
    <row r="24" spans="2:12">
      <c r="B24" s="44" t="s">
        <v>69</v>
      </c>
      <c r="C24" s="44"/>
      <c r="D24" s="43"/>
      <c r="E24" s="43"/>
      <c r="F24" s="43"/>
      <c r="G24" s="43"/>
      <c r="H24" s="43"/>
      <c r="I24" s="43"/>
      <c r="J24" s="43"/>
      <c r="K24" s="42"/>
      <c r="L24" s="43"/>
    </row>
    <row r="25" spans="2:12">
      <c r="B25" s="5" t="str">
        <f>B12</f>
        <v>Softbank</v>
      </c>
      <c r="C25" s="50">
        <v>0</v>
      </c>
      <c r="D25" s="50">
        <v>0</v>
      </c>
      <c r="E25" s="50">
        <v>0</v>
      </c>
      <c r="F25" s="50">
        <v>0</v>
      </c>
      <c r="G25" s="50">
        <v>0</v>
      </c>
      <c r="H25" s="50"/>
      <c r="I25" s="50"/>
      <c r="J25" s="50"/>
      <c r="K25" s="49"/>
      <c r="L25" s="50"/>
    </row>
    <row r="26" spans="2:12">
      <c r="B26" s="44" t="s">
        <v>69</v>
      </c>
      <c r="C26" s="44"/>
      <c r="D26" s="43"/>
      <c r="E26" s="43"/>
      <c r="F26" s="43"/>
      <c r="G26" s="43"/>
      <c r="H26" s="43"/>
      <c r="I26" s="43"/>
      <c r="J26" s="43"/>
      <c r="K26" s="42"/>
      <c r="L26" s="43"/>
    </row>
    <row r="27" spans="2:12">
      <c r="B27" s="5" t="s">
        <v>96</v>
      </c>
      <c r="C27" s="50">
        <v>0</v>
      </c>
      <c r="D27" s="50">
        <v>0</v>
      </c>
      <c r="E27" s="50">
        <v>0</v>
      </c>
      <c r="F27" s="50">
        <v>0</v>
      </c>
      <c r="G27" s="50">
        <v>0</v>
      </c>
      <c r="H27" s="50"/>
      <c r="I27" s="50"/>
      <c r="J27" s="50"/>
      <c r="K27" s="49"/>
      <c r="L27" s="50"/>
    </row>
    <row r="28" spans="2:12">
      <c r="B28" s="44" t="s">
        <v>69</v>
      </c>
      <c r="C28" s="44"/>
      <c r="D28" s="43"/>
      <c r="E28" s="43"/>
      <c r="F28" s="43"/>
      <c r="G28" s="43"/>
      <c r="H28" s="43"/>
      <c r="I28" s="43"/>
      <c r="J28" s="43"/>
      <c r="K28" s="42"/>
      <c r="L28" s="43"/>
    </row>
    <row r="29" spans="2:12">
      <c r="B29" s="5" t="s">
        <v>70</v>
      </c>
      <c r="C29" s="50">
        <f t="shared" ref="C29:G29" si="11">C21+C23+C25+C27</f>
        <v>0</v>
      </c>
      <c r="D29" s="50">
        <f t="shared" si="11"/>
        <v>0</v>
      </c>
      <c r="E29" s="50">
        <f t="shared" si="11"/>
        <v>0</v>
      </c>
      <c r="F29" s="50">
        <f t="shared" si="11"/>
        <v>0</v>
      </c>
      <c r="G29" s="50">
        <f t="shared" si="11"/>
        <v>0</v>
      </c>
      <c r="H29" s="50"/>
      <c r="I29" s="50"/>
      <c r="J29" s="50"/>
      <c r="K29" s="50"/>
      <c r="L29" s="50"/>
    </row>
    <row r="30" spans="2:12">
      <c r="B30" s="44" t="s">
        <v>69</v>
      </c>
      <c r="C30" s="44"/>
      <c r="D30" s="43"/>
      <c r="E30" s="43"/>
      <c r="F30" s="43"/>
      <c r="G30" s="43"/>
      <c r="H30" s="43"/>
      <c r="I30" s="43"/>
      <c r="J30" s="43"/>
      <c r="K30" s="42"/>
      <c r="L30" s="43"/>
    </row>
    <row r="32" spans="2:12">
      <c r="B32" s="38" t="s">
        <v>76</v>
      </c>
      <c r="C32" s="38"/>
      <c r="D32" s="38"/>
      <c r="E32" s="38"/>
    </row>
    <row r="33" spans="2:12">
      <c r="B33" s="36" t="s">
        <v>72</v>
      </c>
      <c r="C33" s="36">
        <v>2014</v>
      </c>
      <c r="D33" s="36">
        <f>C33+1</f>
        <v>2015</v>
      </c>
      <c r="E33" s="36">
        <f t="shared" ref="E33:H33" si="12">D33+1</f>
        <v>2016</v>
      </c>
      <c r="F33" s="36">
        <f t="shared" si="12"/>
        <v>2017</v>
      </c>
      <c r="G33" s="36">
        <f t="shared" si="12"/>
        <v>2018</v>
      </c>
      <c r="H33" s="36">
        <f t="shared" si="12"/>
        <v>2019</v>
      </c>
      <c r="I33" s="97" t="s">
        <v>136</v>
      </c>
      <c r="J33" s="36">
        <v>2021</v>
      </c>
      <c r="K33" s="36">
        <v>2022</v>
      </c>
      <c r="L33" s="36">
        <f t="shared" ref="L33" si="13">K33+1</f>
        <v>2023</v>
      </c>
    </row>
    <row r="34" spans="2:12">
      <c r="B34" s="5" t="s">
        <v>93</v>
      </c>
      <c r="C34" s="50">
        <v>30744</v>
      </c>
      <c r="D34" s="50">
        <v>38679</v>
      </c>
      <c r="E34" s="50"/>
      <c r="F34" s="50"/>
      <c r="G34" s="50"/>
      <c r="H34" s="50"/>
      <c r="I34" s="50"/>
      <c r="J34" s="50"/>
      <c r="K34" s="49"/>
      <c r="L34" s="50"/>
    </row>
    <row r="35" spans="2:12">
      <c r="B35" s="44" t="s">
        <v>69</v>
      </c>
      <c r="C35" s="44"/>
      <c r="D35" s="43">
        <f t="shared" ref="D35" si="14">(D34-C34)/C34</f>
        <v>0.25809914129586259</v>
      </c>
      <c r="E35" s="43"/>
      <c r="F35" s="43"/>
      <c r="G35" s="43"/>
      <c r="H35" s="43"/>
      <c r="I35" s="43"/>
      <c r="J35" s="43"/>
      <c r="K35" s="42"/>
      <c r="L35" s="43"/>
    </row>
    <row r="36" spans="2:12">
      <c r="B36" s="5" t="s">
        <v>94</v>
      </c>
      <c r="C36" s="50">
        <v>19189</v>
      </c>
      <c r="D36" s="50">
        <v>26135</v>
      </c>
      <c r="E36" s="50"/>
      <c r="F36" s="50"/>
      <c r="G36" s="50"/>
      <c r="H36" s="50"/>
      <c r="I36" s="50"/>
      <c r="J36" s="50"/>
      <c r="K36" s="49"/>
      <c r="L36" s="50"/>
    </row>
    <row r="37" spans="2:12">
      <c r="B37" s="44" t="s">
        <v>69</v>
      </c>
      <c r="C37" s="44"/>
      <c r="D37" s="43">
        <f t="shared" ref="D37" si="15">(D36-C36)/C36</f>
        <v>0.36197821668664337</v>
      </c>
      <c r="E37" s="43"/>
      <c r="F37" s="43"/>
      <c r="G37" s="43"/>
      <c r="H37" s="43"/>
      <c r="I37" s="43"/>
      <c r="J37" s="43"/>
      <c r="K37" s="42"/>
      <c r="L37" s="43"/>
    </row>
    <row r="38" spans="2:12">
      <c r="B38" s="5" t="s">
        <v>95</v>
      </c>
      <c r="C38" s="50">
        <v>17847</v>
      </c>
      <c r="D38" s="50">
        <v>22656</v>
      </c>
      <c r="E38" s="50"/>
      <c r="F38" s="50"/>
      <c r="G38" s="50"/>
      <c r="H38" s="50"/>
      <c r="I38" s="50"/>
      <c r="J38" s="50"/>
      <c r="K38" s="49"/>
      <c r="L38" s="50"/>
    </row>
    <row r="39" spans="2:12">
      <c r="B39" s="44" t="s">
        <v>69</v>
      </c>
      <c r="C39" s="44"/>
      <c r="D39" s="43">
        <f t="shared" ref="D39" si="16">(D38-C38)/C38</f>
        <v>0.2694570516053118</v>
      </c>
      <c r="E39" s="43"/>
      <c r="F39" s="43"/>
      <c r="G39" s="43"/>
      <c r="H39" s="43"/>
      <c r="I39" s="43"/>
      <c r="J39" s="43"/>
      <c r="K39" s="42"/>
      <c r="L39" s="43"/>
    </row>
    <row r="40" spans="2:12">
      <c r="B40" s="5" t="s">
        <v>96</v>
      </c>
      <c r="C40" s="50">
        <v>0</v>
      </c>
      <c r="D40" s="50">
        <v>0</v>
      </c>
      <c r="E40" s="50"/>
      <c r="F40" s="50"/>
      <c r="G40" s="50"/>
      <c r="H40" s="50"/>
      <c r="I40" s="50"/>
      <c r="J40" s="50"/>
      <c r="K40" s="49"/>
      <c r="L40" s="50"/>
    </row>
    <row r="41" spans="2:12">
      <c r="B41" s="44" t="s">
        <v>69</v>
      </c>
      <c r="C41" s="44"/>
      <c r="D41" s="43"/>
      <c r="E41" s="43"/>
      <c r="F41" s="43"/>
      <c r="G41" s="43"/>
      <c r="H41" s="43"/>
      <c r="I41" s="43"/>
      <c r="J41" s="43"/>
      <c r="K41" s="42"/>
      <c r="L41" s="43"/>
    </row>
    <row r="42" spans="2:12">
      <c r="B42" s="5" t="s">
        <v>70</v>
      </c>
      <c r="C42" s="50">
        <f t="shared" ref="C42:D42" si="17">C34+C36+C38+C40</f>
        <v>67780</v>
      </c>
      <c r="D42" s="50">
        <f t="shared" si="17"/>
        <v>87470</v>
      </c>
      <c r="E42" s="50"/>
      <c r="F42" s="50"/>
      <c r="G42" s="50"/>
      <c r="H42" s="50"/>
      <c r="I42" s="50"/>
      <c r="J42" s="50"/>
      <c r="K42" s="50"/>
      <c r="L42" s="50"/>
    </row>
    <row r="43" spans="2:12">
      <c r="B43" s="44" t="s">
        <v>69</v>
      </c>
      <c r="C43" s="44"/>
      <c r="D43" s="43">
        <f t="shared" ref="D43" si="18">(D42-C42)/C42</f>
        <v>0.29049867217468278</v>
      </c>
      <c r="E43" s="43"/>
      <c r="F43" s="43"/>
      <c r="G43" s="43"/>
      <c r="H43" s="43"/>
      <c r="I43" s="43"/>
      <c r="J43" s="43"/>
      <c r="K43" s="42"/>
      <c r="L43" s="43"/>
    </row>
    <row r="44" spans="2:12">
      <c r="B44" s="48"/>
      <c r="C44" s="48"/>
      <c r="D44" s="48"/>
      <c r="E44" s="48"/>
      <c r="F44" s="47"/>
    </row>
    <row r="45" spans="2:12">
      <c r="B45" s="38" t="s">
        <v>82</v>
      </c>
      <c r="C45" s="38"/>
      <c r="D45" s="38"/>
      <c r="E45" s="38"/>
    </row>
    <row r="46" spans="2:12">
      <c r="B46" s="36" t="s">
        <v>72</v>
      </c>
      <c r="C46" s="36">
        <v>2014</v>
      </c>
      <c r="D46" s="36">
        <f>C46+1</f>
        <v>2015</v>
      </c>
      <c r="E46" s="36">
        <f t="shared" ref="E46:H46" si="19">D46+1</f>
        <v>2016</v>
      </c>
      <c r="F46" s="36">
        <f t="shared" si="19"/>
        <v>2017</v>
      </c>
      <c r="G46" s="36">
        <f t="shared" si="19"/>
        <v>2018</v>
      </c>
      <c r="H46" s="36">
        <f t="shared" si="19"/>
        <v>2019</v>
      </c>
      <c r="I46" s="97" t="s">
        <v>136</v>
      </c>
      <c r="J46" s="36">
        <v>2021</v>
      </c>
      <c r="K46" s="36">
        <v>2022</v>
      </c>
      <c r="L46" s="36">
        <f t="shared" ref="L46" si="20">K46+1</f>
        <v>2023</v>
      </c>
    </row>
    <row r="47" spans="2:12">
      <c r="B47" s="5" t="s">
        <v>93</v>
      </c>
      <c r="C47" s="50">
        <v>35851</v>
      </c>
      <c r="D47" s="50">
        <v>32285</v>
      </c>
      <c r="E47" s="50">
        <v>30336</v>
      </c>
      <c r="F47" s="50">
        <v>26273</v>
      </c>
      <c r="G47" s="50">
        <v>22581</v>
      </c>
      <c r="H47" s="50">
        <v>18648</v>
      </c>
      <c r="I47" s="50">
        <v>18069</v>
      </c>
      <c r="J47" s="50"/>
      <c r="K47" s="49"/>
      <c r="L47" s="50"/>
    </row>
    <row r="48" spans="2:12">
      <c r="B48" s="44" t="s">
        <v>69</v>
      </c>
      <c r="C48" s="44"/>
      <c r="D48" s="43">
        <f t="shared" ref="D48:I48" si="21">(D47-C47)/C47</f>
        <v>-9.9467239407547911E-2</v>
      </c>
      <c r="E48" s="43">
        <f t="shared" si="21"/>
        <v>-6.0368592225491714E-2</v>
      </c>
      <c r="F48" s="43">
        <f t="shared" si="21"/>
        <v>-0.1339332805907173</v>
      </c>
      <c r="G48" s="43">
        <f t="shared" si="21"/>
        <v>-0.140524492825334</v>
      </c>
      <c r="H48" s="43">
        <f t="shared" si="21"/>
        <v>-0.17417297728178557</v>
      </c>
      <c r="I48" s="43">
        <f t="shared" si="21"/>
        <v>-3.104890604890605E-2</v>
      </c>
      <c r="J48" s="43"/>
      <c r="K48" s="42"/>
      <c r="L48" s="43"/>
    </row>
    <row r="49" spans="2:12">
      <c r="B49" s="5" t="s">
        <v>94</v>
      </c>
      <c r="C49" s="50">
        <v>25423</v>
      </c>
      <c r="D49" s="50">
        <v>19715</v>
      </c>
      <c r="E49" s="50">
        <v>16526</v>
      </c>
      <c r="F49" s="50">
        <v>12919</v>
      </c>
      <c r="G49" s="50">
        <v>10327</v>
      </c>
      <c r="H49" s="50">
        <v>7618</v>
      </c>
      <c r="I49" s="50">
        <v>7255.6</v>
      </c>
      <c r="J49" s="50"/>
      <c r="K49" s="49"/>
      <c r="L49" s="50"/>
    </row>
    <row r="50" spans="2:12">
      <c r="B50" s="44" t="s">
        <v>69</v>
      </c>
      <c r="C50" s="44"/>
      <c r="D50" s="43">
        <f t="shared" ref="D50:I50" si="22">(D49-C49)/C49</f>
        <v>-0.22452110293828423</v>
      </c>
      <c r="E50" s="43">
        <f t="shared" si="22"/>
        <v>-0.16175500887648997</v>
      </c>
      <c r="F50" s="43">
        <f t="shared" si="22"/>
        <v>-0.21826213239743433</v>
      </c>
      <c r="G50" s="43">
        <f t="shared" si="22"/>
        <v>-0.20063472404984906</v>
      </c>
      <c r="H50" s="43">
        <f t="shared" si="22"/>
        <v>-0.26232206836448146</v>
      </c>
      <c r="I50" s="43">
        <f t="shared" si="22"/>
        <v>-4.7571541086899399E-2</v>
      </c>
      <c r="J50" s="43"/>
      <c r="K50" s="42"/>
      <c r="L50" s="43"/>
    </row>
    <row r="51" spans="2:12">
      <c r="B51" s="5" t="s">
        <v>95</v>
      </c>
      <c r="C51" s="50">
        <v>23646</v>
      </c>
      <c r="D51" s="50">
        <v>17090</v>
      </c>
      <c r="E51" s="50">
        <v>13678</v>
      </c>
      <c r="F51" s="50">
        <v>10268</v>
      </c>
      <c r="G51" s="50">
        <v>8262</v>
      </c>
      <c r="H51" s="50">
        <v>5984</v>
      </c>
      <c r="I51" s="50">
        <v>5716.4</v>
      </c>
      <c r="J51" s="50"/>
      <c r="K51" s="49"/>
      <c r="L51" s="50"/>
    </row>
    <row r="52" spans="2:12">
      <c r="B52" s="44" t="s">
        <v>69</v>
      </c>
      <c r="C52" s="44"/>
      <c r="D52" s="43">
        <f t="shared" ref="D52:I52" si="23">(D51-C51)/C51</f>
        <v>-0.27725619555104458</v>
      </c>
      <c r="E52" s="43">
        <f t="shared" si="23"/>
        <v>-0.19964891749561148</v>
      </c>
      <c r="F52" s="43">
        <f t="shared" si="23"/>
        <v>-0.24930545401374471</v>
      </c>
      <c r="G52" s="43">
        <f t="shared" si="23"/>
        <v>-0.19536423841059603</v>
      </c>
      <c r="H52" s="43">
        <f t="shared" si="23"/>
        <v>-0.27572016460905352</v>
      </c>
      <c r="I52" s="43">
        <f t="shared" si="23"/>
        <v>-4.4719251336898455E-2</v>
      </c>
      <c r="J52" s="43"/>
      <c r="K52" s="42"/>
      <c r="L52" s="43"/>
    </row>
    <row r="53" spans="2:12">
      <c r="B53" s="5" t="s">
        <v>96</v>
      </c>
      <c r="C53" s="50">
        <v>0</v>
      </c>
      <c r="D53" s="50">
        <v>0</v>
      </c>
      <c r="E53" s="50">
        <v>0</v>
      </c>
      <c r="F53" s="50">
        <v>0</v>
      </c>
      <c r="G53" s="50">
        <v>0</v>
      </c>
      <c r="H53" s="50">
        <v>0</v>
      </c>
      <c r="I53" s="50">
        <v>0</v>
      </c>
      <c r="J53" s="50"/>
      <c r="K53" s="49"/>
      <c r="L53" s="50"/>
    </row>
    <row r="54" spans="2:12">
      <c r="B54" s="44" t="s">
        <v>69</v>
      </c>
      <c r="C54" s="44"/>
      <c r="D54" s="43"/>
      <c r="E54" s="43"/>
      <c r="F54" s="43"/>
      <c r="G54" s="43"/>
      <c r="H54" s="43"/>
      <c r="I54" s="43"/>
      <c r="J54" s="43"/>
      <c r="K54" s="42"/>
      <c r="L54" s="43"/>
    </row>
    <row r="55" spans="2:12">
      <c r="B55" s="5" t="s">
        <v>70</v>
      </c>
      <c r="C55" s="50">
        <f t="shared" ref="C55:I55" si="24">C47+C49+C51+C53</f>
        <v>84920</v>
      </c>
      <c r="D55" s="50">
        <f t="shared" si="24"/>
        <v>69090</v>
      </c>
      <c r="E55" s="50">
        <f t="shared" si="24"/>
        <v>60540</v>
      </c>
      <c r="F55" s="50">
        <f t="shared" si="24"/>
        <v>49460</v>
      </c>
      <c r="G55" s="50">
        <f t="shared" si="24"/>
        <v>41170</v>
      </c>
      <c r="H55" s="50">
        <f t="shared" si="24"/>
        <v>32250</v>
      </c>
      <c r="I55" s="50">
        <f t="shared" si="24"/>
        <v>31041</v>
      </c>
      <c r="J55" s="50"/>
      <c r="K55" s="50"/>
      <c r="L55" s="50"/>
    </row>
    <row r="56" spans="2:12">
      <c r="B56" s="44" t="s">
        <v>69</v>
      </c>
      <c r="C56" s="44"/>
      <c r="D56" s="43">
        <f t="shared" ref="D56:I56" si="25">(D55-C55)/C55</f>
        <v>-0.18641073951954781</v>
      </c>
      <c r="E56" s="43">
        <f t="shared" si="25"/>
        <v>-0.12375162831089882</v>
      </c>
      <c r="F56" s="43">
        <f t="shared" si="25"/>
        <v>-0.18301949124545755</v>
      </c>
      <c r="G56" s="43">
        <f t="shared" si="25"/>
        <v>-0.16761019005256772</v>
      </c>
      <c r="H56" s="43">
        <f t="shared" si="25"/>
        <v>-0.21666261841146467</v>
      </c>
      <c r="I56" s="43">
        <f t="shared" si="25"/>
        <v>-3.7488372093023255E-2</v>
      </c>
      <c r="J56" s="43"/>
      <c r="K56" s="42"/>
      <c r="L56" s="43"/>
    </row>
    <row r="57" spans="2:12">
      <c r="B57" s="48"/>
      <c r="C57" s="48"/>
      <c r="D57" s="48"/>
      <c r="E57" s="48"/>
      <c r="F57" s="47"/>
    </row>
    <row r="58" spans="2:12">
      <c r="B58" s="38" t="s">
        <v>137</v>
      </c>
      <c r="C58" s="38"/>
      <c r="D58" s="38"/>
      <c r="E58" s="38"/>
    </row>
    <row r="59" spans="2:12">
      <c r="B59" s="36"/>
      <c r="C59" s="36">
        <v>2014</v>
      </c>
      <c r="D59" s="36">
        <f>C59+1</f>
        <v>2015</v>
      </c>
      <c r="E59" s="36">
        <f t="shared" ref="E59" si="26">D59+1</f>
        <v>2016</v>
      </c>
      <c r="F59" s="36">
        <f t="shared" ref="F59" si="27">E59+1</f>
        <v>2017</v>
      </c>
      <c r="G59" s="36">
        <f t="shared" ref="G59" si="28">F59+1</f>
        <v>2018</v>
      </c>
      <c r="H59" s="36">
        <f t="shared" ref="H59" si="29">G59+1</f>
        <v>2019</v>
      </c>
      <c r="I59" s="97" t="s">
        <v>136</v>
      </c>
      <c r="J59" s="36">
        <v>2021</v>
      </c>
      <c r="K59" s="36">
        <v>2022</v>
      </c>
      <c r="L59" s="36">
        <f t="shared" ref="L59" si="30">K59+1</f>
        <v>2023</v>
      </c>
    </row>
    <row r="60" spans="2:12">
      <c r="B60" s="5" t="s">
        <v>138</v>
      </c>
      <c r="C60" s="50">
        <f>C55</f>
        <v>84920</v>
      </c>
      <c r="D60" s="50">
        <f t="shared" ref="D60:I60" si="31">D55</f>
        <v>69090</v>
      </c>
      <c r="E60" s="50">
        <f t="shared" si="31"/>
        <v>60540</v>
      </c>
      <c r="F60" s="50">
        <f t="shared" si="31"/>
        <v>49460</v>
      </c>
      <c r="G60" s="50">
        <f t="shared" si="31"/>
        <v>41170</v>
      </c>
      <c r="H60" s="50">
        <f t="shared" si="31"/>
        <v>32250</v>
      </c>
      <c r="I60" s="50">
        <f t="shared" si="31"/>
        <v>31041</v>
      </c>
      <c r="J60" s="50"/>
      <c r="K60" s="49"/>
      <c r="L60" s="50"/>
    </row>
    <row r="61" spans="2:12">
      <c r="B61" s="44" t="s">
        <v>69</v>
      </c>
      <c r="C61" s="44"/>
      <c r="D61" s="43">
        <f t="shared" ref="D61:I61" si="32">(D60-C60)/C60</f>
        <v>-0.18641073951954781</v>
      </c>
      <c r="E61" s="43">
        <f t="shared" si="32"/>
        <v>-0.12375162831089882</v>
      </c>
      <c r="F61" s="43">
        <f t="shared" si="32"/>
        <v>-0.18301949124545755</v>
      </c>
      <c r="G61" s="43">
        <f t="shared" si="32"/>
        <v>-0.16761019005256772</v>
      </c>
      <c r="H61" s="43">
        <f t="shared" si="32"/>
        <v>-0.21666261841146467</v>
      </c>
      <c r="I61" s="43">
        <f t="shared" si="32"/>
        <v>-3.7488372093023255E-2</v>
      </c>
      <c r="J61" s="43"/>
      <c r="K61" s="42"/>
      <c r="L61" s="43"/>
    </row>
    <row r="62" spans="2:12">
      <c r="B62" s="5" t="s">
        <v>78</v>
      </c>
      <c r="C62" s="50">
        <f>C42</f>
        <v>67780</v>
      </c>
      <c r="D62" s="50">
        <f t="shared" ref="D62:I62" si="33">D42</f>
        <v>87470</v>
      </c>
      <c r="E62" s="50">
        <f t="shared" si="33"/>
        <v>0</v>
      </c>
      <c r="F62" s="50">
        <f t="shared" si="33"/>
        <v>0</v>
      </c>
      <c r="G62" s="50">
        <f t="shared" si="33"/>
        <v>0</v>
      </c>
      <c r="H62" s="50">
        <f t="shared" si="33"/>
        <v>0</v>
      </c>
      <c r="I62" s="50">
        <f t="shared" si="33"/>
        <v>0</v>
      </c>
      <c r="J62" s="50"/>
      <c r="K62" s="49"/>
      <c r="L62" s="50"/>
    </row>
    <row r="63" spans="2:12">
      <c r="B63" s="44" t="s">
        <v>69</v>
      </c>
      <c r="C63" s="44"/>
      <c r="D63" s="43">
        <f t="shared" ref="D63:I63" si="34">(D62-C62)/C62</f>
        <v>0.29049867217468278</v>
      </c>
      <c r="E63" s="43">
        <f t="shared" si="34"/>
        <v>-1</v>
      </c>
      <c r="F63" s="43" t="e">
        <f t="shared" si="34"/>
        <v>#DIV/0!</v>
      </c>
      <c r="G63" s="43" t="e">
        <f t="shared" si="34"/>
        <v>#DIV/0!</v>
      </c>
      <c r="H63" s="43" t="e">
        <f t="shared" si="34"/>
        <v>#DIV/0!</v>
      </c>
      <c r="I63" s="43" t="e">
        <f t="shared" si="34"/>
        <v>#DIV/0!</v>
      </c>
      <c r="J63" s="43"/>
      <c r="K63" s="42"/>
      <c r="L63" s="43"/>
    </row>
    <row r="64" spans="2:12">
      <c r="B64" s="5" t="s">
        <v>79</v>
      </c>
      <c r="C64" s="50">
        <f>C29</f>
        <v>0</v>
      </c>
      <c r="D64" s="50">
        <f t="shared" ref="D64:I64" si="35">D29</f>
        <v>0</v>
      </c>
      <c r="E64" s="50">
        <f t="shared" si="35"/>
        <v>0</v>
      </c>
      <c r="F64" s="50">
        <f t="shared" si="35"/>
        <v>0</v>
      </c>
      <c r="G64" s="50">
        <f t="shared" si="35"/>
        <v>0</v>
      </c>
      <c r="H64" s="50">
        <f t="shared" si="35"/>
        <v>0</v>
      </c>
      <c r="I64" s="50">
        <f t="shared" si="35"/>
        <v>0</v>
      </c>
      <c r="J64" s="50"/>
      <c r="K64" s="49"/>
      <c r="L64" s="50"/>
    </row>
    <row r="65" spans="2:12">
      <c r="B65" s="44" t="s">
        <v>69</v>
      </c>
      <c r="C65" s="44"/>
      <c r="D65" s="43"/>
      <c r="E65" s="43"/>
      <c r="F65" s="43"/>
      <c r="G65" s="43"/>
      <c r="H65" s="43"/>
      <c r="I65" s="43" t="e">
        <f>(I64-H64)/H64</f>
        <v>#DIV/0!</v>
      </c>
      <c r="J65" s="43"/>
      <c r="K65" s="42"/>
      <c r="L65" s="43"/>
    </row>
    <row r="66" spans="2:12">
      <c r="B66" s="5" t="s">
        <v>70</v>
      </c>
      <c r="C66" s="50">
        <f>C60+C62+C64</f>
        <v>152700</v>
      </c>
      <c r="D66" s="50">
        <f t="shared" ref="D66:I66" si="36">D60+D62+D64</f>
        <v>156560</v>
      </c>
      <c r="E66" s="50">
        <f t="shared" si="36"/>
        <v>60540</v>
      </c>
      <c r="F66" s="50">
        <f t="shared" si="36"/>
        <v>49460</v>
      </c>
      <c r="G66" s="50">
        <f t="shared" si="36"/>
        <v>41170</v>
      </c>
      <c r="H66" s="50">
        <f t="shared" si="36"/>
        <v>32250</v>
      </c>
      <c r="I66" s="50">
        <f t="shared" si="36"/>
        <v>31041</v>
      </c>
      <c r="J66" s="50"/>
      <c r="K66" s="50"/>
      <c r="L66" s="50"/>
    </row>
    <row r="67" spans="2:12">
      <c r="B67" s="44" t="s">
        <v>69</v>
      </c>
      <c r="C67" s="44"/>
      <c r="D67" s="43">
        <f t="shared" ref="D67:I67" si="37">(D66-C66)/C66</f>
        <v>2.5278323510150622E-2</v>
      </c>
      <c r="E67" s="43">
        <f t="shared" si="37"/>
        <v>-0.61331119059785388</v>
      </c>
      <c r="F67" s="43">
        <f t="shared" si="37"/>
        <v>-0.18301949124545755</v>
      </c>
      <c r="G67" s="43">
        <f t="shared" si="37"/>
        <v>-0.16761019005256772</v>
      </c>
      <c r="H67" s="43">
        <f t="shared" si="37"/>
        <v>-0.21666261841146467</v>
      </c>
      <c r="I67" s="43">
        <f t="shared" si="37"/>
        <v>-3.7488372093023255E-2</v>
      </c>
      <c r="J67" s="43"/>
      <c r="K67" s="42"/>
      <c r="L67" s="43"/>
    </row>
  </sheetData>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82459-4BD0-4CA9-8CDA-0F2FDBAB290B}">
  <sheetPr>
    <tabColor rgb="FFCCFFCC"/>
  </sheetPr>
  <dimension ref="B2:R1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2" width="11.6640625" style="1" customWidth="1"/>
    <col min="13" max="14" width="13.21875" style="1" customWidth="1"/>
    <col min="15" max="16384" width="8.6640625" style="1"/>
  </cols>
  <sheetData>
    <row r="2" spans="2:18" ht="17.399999999999999">
      <c r="B2" s="54" t="str">
        <f>Introduction!B2</f>
        <v>LightCounting Wireless Infrastructure: Japan Update</v>
      </c>
      <c r="H2" s="75"/>
    </row>
    <row r="3" spans="2:18" ht="15.6">
      <c r="B3" s="53" t="str">
        <f>Introduction!B3</f>
        <v>September 2020 (published September 30, 2020)</v>
      </c>
      <c r="R3"/>
    </row>
    <row r="4" spans="2:18" ht="15.6">
      <c r="B4" s="52" t="s">
        <v>98</v>
      </c>
      <c r="C4" s="51"/>
      <c r="E4" s="51"/>
    </row>
    <row r="6" spans="2:18">
      <c r="B6" s="38" t="s">
        <v>99</v>
      </c>
      <c r="I6" s="75"/>
      <c r="J6" s="75" t="s">
        <v>100</v>
      </c>
    </row>
    <row r="7" spans="2:18">
      <c r="B7" s="36"/>
      <c r="C7" s="35">
        <v>2014</v>
      </c>
      <c r="D7" s="35">
        <v>2015</v>
      </c>
      <c r="E7" s="35">
        <v>2016</v>
      </c>
      <c r="F7" s="35">
        <v>2017</v>
      </c>
      <c r="G7" s="35">
        <v>2018</v>
      </c>
      <c r="H7" s="35">
        <v>2019</v>
      </c>
      <c r="I7" s="35">
        <v>2020</v>
      </c>
      <c r="J7" s="35">
        <v>2021</v>
      </c>
      <c r="K7" s="35">
        <v>2022</v>
      </c>
      <c r="L7" s="35">
        <v>2023</v>
      </c>
      <c r="M7" s="35">
        <v>2024</v>
      </c>
      <c r="N7" s="35">
        <v>2025</v>
      </c>
    </row>
    <row r="8" spans="2:18" ht="14.4">
      <c r="B8" s="5" t="s">
        <v>93</v>
      </c>
      <c r="C8" s="73">
        <v>662</v>
      </c>
      <c r="D8" s="73">
        <v>595</v>
      </c>
      <c r="E8" s="73"/>
      <c r="F8" s="73"/>
      <c r="G8" s="73"/>
      <c r="H8" s="73"/>
      <c r="I8" s="86"/>
      <c r="J8" s="73"/>
      <c r="K8" s="73"/>
      <c r="L8" s="71"/>
      <c r="M8" s="71"/>
      <c r="N8" s="71"/>
      <c r="R8"/>
    </row>
    <row r="9" spans="2:18">
      <c r="B9" s="5" t="s">
        <v>94</v>
      </c>
      <c r="C9" s="73">
        <v>668</v>
      </c>
      <c r="D9" s="73">
        <v>531</v>
      </c>
      <c r="E9" s="73"/>
      <c r="F9" s="73"/>
      <c r="G9" s="73"/>
      <c r="H9" s="73"/>
      <c r="I9" s="73"/>
      <c r="J9" s="73"/>
      <c r="K9" s="73"/>
      <c r="L9" s="71"/>
      <c r="M9" s="71"/>
      <c r="N9" s="71"/>
    </row>
    <row r="10" spans="2:18" ht="14.4">
      <c r="B10" s="5" t="s">
        <v>95</v>
      </c>
      <c r="C10" s="73">
        <v>584</v>
      </c>
      <c r="D10" s="73">
        <v>413</v>
      </c>
      <c r="E10" s="73"/>
      <c r="F10" s="73"/>
      <c r="G10" s="73"/>
      <c r="H10" s="73"/>
      <c r="I10" s="86"/>
      <c r="J10" s="73"/>
      <c r="K10" s="73"/>
      <c r="L10" s="71"/>
      <c r="M10" s="71"/>
      <c r="N10" s="71"/>
      <c r="R10"/>
    </row>
    <row r="11" spans="2:18" ht="14.4">
      <c r="B11" s="5" t="s">
        <v>96</v>
      </c>
      <c r="C11" s="73">
        <v>0</v>
      </c>
      <c r="D11" s="73">
        <v>0</v>
      </c>
      <c r="E11" s="73"/>
      <c r="F11" s="73"/>
      <c r="G11" s="73"/>
      <c r="H11" s="73"/>
      <c r="I11" s="86"/>
      <c r="J11" s="73"/>
      <c r="K11" s="73"/>
      <c r="L11" s="71"/>
      <c r="M11" s="71"/>
      <c r="N11" s="71"/>
      <c r="O11" s="91"/>
      <c r="R11"/>
    </row>
    <row r="12" spans="2:18">
      <c r="B12" s="5" t="s">
        <v>70</v>
      </c>
      <c r="C12" s="74">
        <f>SUM(C8:C11)</f>
        <v>1914</v>
      </c>
      <c r="D12" s="74">
        <f t="shared" ref="D12" si="0">SUM(D8:D11)</f>
        <v>1539</v>
      </c>
      <c r="E12" s="74"/>
      <c r="F12" s="74"/>
      <c r="G12" s="74"/>
      <c r="H12" s="74"/>
      <c r="I12" s="74"/>
      <c r="J12" s="74"/>
      <c r="K12" s="74"/>
      <c r="L12" s="72">
        <f>SUM(L8:L10)</f>
        <v>0</v>
      </c>
      <c r="M12" s="72">
        <f>SUM(M8:M10)</f>
        <v>0</v>
      </c>
      <c r="N12" s="72">
        <f>SUM(N8:N10)</f>
        <v>0</v>
      </c>
      <c r="O12" s="91"/>
    </row>
    <row r="13" spans="2:18">
      <c r="B13" s="1" t="s">
        <v>101</v>
      </c>
      <c r="C13" s="66"/>
      <c r="D13" s="66"/>
      <c r="E13" s="66"/>
      <c r="F13" s="66"/>
      <c r="G13" s="66"/>
      <c r="H13" s="66"/>
    </row>
  </sheetData>
  <pageMargins left="0.7" right="0.7" top="0.75" bottom="0.75" header="0.3" footer="0.3"/>
  <pageSetup orientation="portrait"/>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394C-3ABB-4E0F-99A8-3AA133D99972}">
  <sheetPr>
    <tabColor rgb="FFCCFFCC"/>
  </sheetPr>
  <dimension ref="B2:Q6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3" width="15.109375" style="1" bestFit="1" customWidth="1"/>
    <col min="4" max="12" width="11.6640625" style="1" customWidth="1"/>
    <col min="13" max="13" width="8.6640625" style="1"/>
    <col min="14" max="14" width="9.109375" style="1" bestFit="1" customWidth="1"/>
    <col min="15" max="15" width="15.6640625" style="1" customWidth="1"/>
    <col min="16" max="16" width="12.6640625" style="1" bestFit="1" customWidth="1"/>
    <col min="17" max="17" width="11.77734375" style="1" bestFit="1" customWidth="1"/>
    <col min="18" max="16384" width="8.6640625" style="1"/>
  </cols>
  <sheetData>
    <row r="2" spans="2:17" ht="17.399999999999999">
      <c r="B2" s="54" t="str">
        <f>Introduction!B2</f>
        <v>LightCounting Wireless Infrastructure: Japan Update</v>
      </c>
      <c r="C2" s="54"/>
    </row>
    <row r="3" spans="2:17" ht="15">
      <c r="B3" s="53" t="str">
        <f>Introduction!B3</f>
        <v>September 2020 (published September 30, 2020)</v>
      </c>
      <c r="C3" s="53"/>
    </row>
    <row r="4" spans="2:17" ht="15.6">
      <c r="B4" s="52" t="s">
        <v>73</v>
      </c>
      <c r="C4" s="52"/>
      <c r="D4" s="51"/>
    </row>
    <row r="6" spans="2:17" ht="14.4">
      <c r="B6" s="38" t="s">
        <v>74</v>
      </c>
      <c r="C6" s="38"/>
      <c r="G6" s="112" t="s">
        <v>128</v>
      </c>
      <c r="H6" s="113"/>
      <c r="I6" s="113"/>
      <c r="J6" s="113"/>
      <c r="K6" s="113"/>
      <c r="L6" s="114"/>
      <c r="M6" s="37" t="s">
        <v>67</v>
      </c>
    </row>
    <row r="7" spans="2:17" ht="14.4">
      <c r="B7" s="36"/>
      <c r="C7" s="36">
        <v>2016</v>
      </c>
      <c r="D7" s="36">
        <f t="shared" ref="D7:J7" si="0">C7+1</f>
        <v>2017</v>
      </c>
      <c r="E7" s="36">
        <f t="shared" si="0"/>
        <v>2018</v>
      </c>
      <c r="F7" s="36">
        <f t="shared" si="0"/>
        <v>2019</v>
      </c>
      <c r="G7" s="36">
        <f t="shared" si="0"/>
        <v>2020</v>
      </c>
      <c r="H7" s="36">
        <f t="shared" si="0"/>
        <v>2021</v>
      </c>
      <c r="I7" s="36">
        <f t="shared" si="0"/>
        <v>2022</v>
      </c>
      <c r="J7" s="36">
        <f t="shared" si="0"/>
        <v>2023</v>
      </c>
      <c r="K7" s="36">
        <f>J7+1</f>
        <v>2024</v>
      </c>
      <c r="L7" s="36">
        <f>K7+1</f>
        <v>2025</v>
      </c>
      <c r="M7" s="46" t="s">
        <v>66</v>
      </c>
      <c r="O7" s="36"/>
      <c r="P7" s="35" t="s">
        <v>129</v>
      </c>
      <c r="Q7" s="35" t="s">
        <v>130</v>
      </c>
    </row>
    <row r="8" spans="2:17">
      <c r="B8" s="5" t="s">
        <v>93</v>
      </c>
      <c r="C8" s="50">
        <v>101150</v>
      </c>
      <c r="D8" s="50"/>
      <c r="E8" s="50"/>
      <c r="F8" s="50"/>
      <c r="G8" s="50"/>
      <c r="H8" s="50"/>
      <c r="I8" s="49"/>
      <c r="J8" s="50"/>
      <c r="K8" s="49"/>
      <c r="L8" s="50"/>
      <c r="M8" s="33" t="e">
        <f>(L8/F8)^(1/6)-1</f>
        <v>#DIV/0!</v>
      </c>
      <c r="O8" s="5" t="s">
        <v>93</v>
      </c>
      <c r="P8" s="50">
        <f>F8</f>
        <v>0</v>
      </c>
      <c r="Q8" s="50"/>
    </row>
    <row r="9" spans="2:17">
      <c r="B9" s="44" t="s">
        <v>69</v>
      </c>
      <c r="C9" s="43"/>
      <c r="D9" s="43"/>
      <c r="E9" s="43"/>
      <c r="F9" s="43"/>
      <c r="G9" s="43"/>
      <c r="H9" s="43"/>
      <c r="I9" s="43"/>
      <c r="J9" s="43"/>
      <c r="K9" s="43"/>
      <c r="L9" s="43"/>
      <c r="M9" s="45"/>
      <c r="O9" s="95" t="s">
        <v>94</v>
      </c>
      <c r="P9" s="96">
        <f>F10</f>
        <v>0</v>
      </c>
      <c r="Q9" s="50"/>
    </row>
    <row r="10" spans="2:17">
      <c r="B10" s="5" t="s">
        <v>94</v>
      </c>
      <c r="C10" s="50">
        <v>111080</v>
      </c>
      <c r="D10" s="50"/>
      <c r="E10" s="50"/>
      <c r="F10" s="50"/>
      <c r="G10" s="50"/>
      <c r="H10" s="50"/>
      <c r="I10" s="49"/>
      <c r="J10" s="50"/>
      <c r="K10" s="49"/>
      <c r="L10" s="50"/>
      <c r="M10" s="32" t="e">
        <f>(L10/F10)^(1/6)-1</f>
        <v>#DIV/0!</v>
      </c>
      <c r="O10" s="5" t="s">
        <v>131</v>
      </c>
      <c r="P10" s="50">
        <f>F12</f>
        <v>0</v>
      </c>
      <c r="Q10" s="50"/>
    </row>
    <row r="11" spans="2:17">
      <c r="B11" s="44" t="s">
        <v>69</v>
      </c>
      <c r="C11" s="43"/>
      <c r="D11" s="43"/>
      <c r="E11" s="43"/>
      <c r="F11" s="43"/>
      <c r="G11" s="43"/>
      <c r="H11" s="43"/>
      <c r="I11" s="43"/>
      <c r="J11" s="43"/>
      <c r="K11" s="43"/>
      <c r="L11" s="43"/>
      <c r="M11" s="45"/>
      <c r="O11" s="5" t="s">
        <v>70</v>
      </c>
      <c r="P11" s="62">
        <f>SUM(P8:P10)</f>
        <v>0</v>
      </c>
      <c r="Q11" s="62">
        <f>SUM(Q8:Q10)</f>
        <v>0</v>
      </c>
    </row>
    <row r="12" spans="2:17">
      <c r="B12" s="5" t="s">
        <v>95</v>
      </c>
      <c r="C12" s="50">
        <v>104596</v>
      </c>
      <c r="D12" s="50"/>
      <c r="E12" s="50"/>
      <c r="F12" s="50"/>
      <c r="G12" s="50"/>
      <c r="H12" s="50"/>
      <c r="I12" s="50"/>
      <c r="J12" s="50"/>
      <c r="K12" s="50"/>
      <c r="L12" s="50"/>
      <c r="M12" s="32" t="e">
        <f>(L12/F12)^(1/6)-1</f>
        <v>#DIV/0!</v>
      </c>
    </row>
    <row r="13" spans="2:17">
      <c r="B13" s="44" t="s">
        <v>69</v>
      </c>
      <c r="C13" s="43"/>
      <c r="D13" s="43"/>
      <c r="E13" s="43"/>
      <c r="F13" s="43"/>
      <c r="G13" s="43"/>
      <c r="H13" s="43"/>
      <c r="I13" s="43"/>
      <c r="J13" s="43"/>
      <c r="K13" s="43"/>
      <c r="L13" s="43"/>
      <c r="M13" s="45"/>
    </row>
    <row r="14" spans="2:17">
      <c r="B14" s="5" t="s">
        <v>96</v>
      </c>
      <c r="C14" s="50"/>
      <c r="D14" s="50"/>
      <c r="E14" s="50"/>
      <c r="F14" s="50"/>
      <c r="G14" s="50"/>
      <c r="H14" s="50"/>
      <c r="I14" s="50"/>
      <c r="J14" s="50"/>
      <c r="K14" s="50"/>
      <c r="L14" s="50"/>
      <c r="M14" s="32" t="e">
        <f>(L14/G14)^(1/5)-1</f>
        <v>#DIV/0!</v>
      </c>
    </row>
    <row r="15" spans="2:17">
      <c r="B15" s="44" t="s">
        <v>69</v>
      </c>
      <c r="C15" s="43"/>
      <c r="D15" s="43"/>
      <c r="E15" s="43"/>
      <c r="F15" s="43"/>
      <c r="G15" s="43"/>
      <c r="H15" s="43"/>
      <c r="I15" s="43"/>
      <c r="J15" s="43"/>
      <c r="K15" s="43"/>
      <c r="L15" s="43"/>
      <c r="M15" s="45"/>
    </row>
    <row r="16" spans="2:17">
      <c r="B16" s="5" t="s">
        <v>70</v>
      </c>
      <c r="C16" s="50">
        <f t="shared" ref="C16" si="1">C8+C10+C12+C14</f>
        <v>316826</v>
      </c>
      <c r="D16" s="50"/>
      <c r="E16" s="50"/>
      <c r="F16" s="50"/>
      <c r="G16" s="50"/>
      <c r="H16" s="50"/>
      <c r="I16" s="50"/>
      <c r="J16" s="50"/>
      <c r="K16" s="50"/>
      <c r="L16" s="50"/>
      <c r="M16" s="32" t="e">
        <f>(L16/F16)^(1/6)-1</f>
        <v>#DIV/0!</v>
      </c>
    </row>
    <row r="17" spans="2:13">
      <c r="B17" s="44" t="s">
        <v>69</v>
      </c>
      <c r="C17" s="43"/>
      <c r="D17" s="43"/>
      <c r="E17" s="43"/>
      <c r="F17" s="43"/>
      <c r="G17" s="43"/>
      <c r="H17" s="43"/>
      <c r="I17" s="43"/>
      <c r="J17" s="43"/>
      <c r="K17" s="43"/>
      <c r="L17" s="43"/>
      <c r="M17" s="41"/>
    </row>
    <row r="18" spans="2:13">
      <c r="B18" s="93"/>
      <c r="C18" s="94"/>
      <c r="D18" s="94"/>
      <c r="E18" s="94"/>
      <c r="F18" s="94"/>
      <c r="G18" s="94"/>
      <c r="H18" s="94"/>
      <c r="I18" s="94"/>
      <c r="J18" s="94"/>
      <c r="K18" s="94"/>
      <c r="L18" s="94"/>
      <c r="M18" s="59"/>
    </row>
    <row r="19" spans="2:13">
      <c r="B19" s="93"/>
      <c r="C19" s="94"/>
      <c r="D19" s="94"/>
      <c r="E19" s="94"/>
      <c r="F19" s="94"/>
      <c r="G19" s="94"/>
      <c r="H19" s="94"/>
      <c r="I19" s="94"/>
      <c r="J19" s="94"/>
      <c r="K19" s="94"/>
      <c r="L19" s="94"/>
      <c r="M19" s="59"/>
    </row>
    <row r="20" spans="2:13">
      <c r="B20" s="93"/>
      <c r="C20" s="94"/>
      <c r="D20" s="94"/>
      <c r="E20" s="94"/>
      <c r="F20" s="94"/>
      <c r="G20" s="94"/>
      <c r="H20" s="94"/>
      <c r="I20" s="94"/>
      <c r="J20" s="94"/>
      <c r="K20" s="94"/>
      <c r="L20" s="94"/>
      <c r="M20" s="59"/>
    </row>
    <row r="21" spans="2:13">
      <c r="B21" s="93"/>
      <c r="C21" s="94"/>
      <c r="D21" s="94"/>
      <c r="E21" s="94"/>
      <c r="F21" s="94"/>
      <c r="G21" s="94"/>
      <c r="H21" s="94"/>
      <c r="I21" s="94"/>
      <c r="J21" s="94"/>
      <c r="K21" s="94"/>
      <c r="L21" s="94"/>
      <c r="M21" s="59"/>
    </row>
    <row r="22" spans="2:13">
      <c r="B22" s="93"/>
      <c r="C22" s="94"/>
      <c r="D22" s="94"/>
      <c r="E22" s="94"/>
      <c r="F22" s="94"/>
      <c r="G22" s="94"/>
      <c r="H22" s="94"/>
      <c r="I22" s="94"/>
      <c r="J22" s="94"/>
      <c r="K22" s="94"/>
      <c r="L22" s="94"/>
      <c r="M22" s="59"/>
    </row>
    <row r="23" spans="2:13">
      <c r="B23" s="93"/>
      <c r="C23" s="94"/>
      <c r="D23" s="94"/>
      <c r="E23" s="94"/>
      <c r="F23" s="94"/>
      <c r="G23" s="94"/>
      <c r="H23" s="94"/>
      <c r="I23" s="94"/>
      <c r="J23" s="94"/>
      <c r="K23" s="94"/>
      <c r="L23" s="94"/>
      <c r="M23" s="59"/>
    </row>
    <row r="24" spans="2:13">
      <c r="B24" s="93"/>
      <c r="C24" s="94"/>
      <c r="D24" s="94"/>
      <c r="E24" s="94"/>
      <c r="F24" s="94"/>
      <c r="G24" s="94"/>
      <c r="H24" s="94"/>
      <c r="I24" s="94"/>
      <c r="J24" s="94"/>
      <c r="K24" s="94"/>
      <c r="L24" s="94"/>
      <c r="M24" s="59"/>
    </row>
    <row r="25" spans="2:13">
      <c r="B25" s="93"/>
      <c r="C25" s="94"/>
      <c r="D25" s="94"/>
      <c r="E25" s="94"/>
      <c r="F25" s="94"/>
      <c r="G25" s="94"/>
      <c r="H25" s="94"/>
      <c r="I25" s="94"/>
      <c r="J25" s="94"/>
      <c r="K25" s="94"/>
      <c r="L25" s="94"/>
      <c r="M25" s="59"/>
    </row>
    <row r="26" spans="2:13">
      <c r="B26" s="93"/>
      <c r="C26" s="94"/>
      <c r="D26" s="94"/>
      <c r="E26" s="94"/>
      <c r="F26" s="94"/>
      <c r="G26" s="94"/>
      <c r="H26" s="94"/>
      <c r="I26" s="94"/>
      <c r="J26" s="94"/>
      <c r="K26" s="94"/>
      <c r="L26" s="94"/>
      <c r="M26" s="59"/>
    </row>
    <row r="27" spans="2:13">
      <c r="B27" s="93"/>
      <c r="C27" s="94"/>
      <c r="D27" s="94"/>
      <c r="E27" s="94"/>
      <c r="F27" s="94"/>
      <c r="G27" s="94"/>
      <c r="H27" s="94"/>
      <c r="I27" s="94"/>
      <c r="J27" s="94"/>
      <c r="K27" s="94"/>
      <c r="L27" s="94"/>
      <c r="M27" s="59"/>
    </row>
    <row r="28" spans="2:13">
      <c r="B28" s="93"/>
      <c r="C28" s="94"/>
      <c r="D28" s="94"/>
      <c r="E28" s="94"/>
      <c r="F28" s="94"/>
      <c r="G28" s="94"/>
      <c r="H28" s="94"/>
      <c r="I28" s="94"/>
      <c r="J28" s="94"/>
      <c r="K28" s="94"/>
      <c r="L28" s="94"/>
      <c r="M28" s="59"/>
    </row>
    <row r="29" spans="2:13">
      <c r="B29" s="93"/>
      <c r="C29" s="94"/>
      <c r="D29" s="94"/>
      <c r="E29" s="94"/>
      <c r="F29" s="94"/>
      <c r="G29" s="94"/>
      <c r="H29" s="94"/>
      <c r="I29" s="94"/>
      <c r="J29" s="94"/>
      <c r="K29" s="94"/>
      <c r="L29" s="94"/>
      <c r="M29" s="59"/>
    </row>
    <row r="30" spans="2:13">
      <c r="B30" s="93"/>
      <c r="C30" s="94"/>
      <c r="D30" s="94"/>
      <c r="E30" s="94"/>
      <c r="F30" s="94"/>
      <c r="G30" s="94"/>
      <c r="H30" s="94"/>
      <c r="I30" s="94"/>
      <c r="J30" s="94"/>
      <c r="K30" s="94"/>
      <c r="L30" s="94"/>
      <c r="M30" s="59"/>
    </row>
    <row r="31" spans="2:13">
      <c r="B31" s="93"/>
      <c r="C31" s="94"/>
      <c r="D31" s="94"/>
      <c r="E31" s="94"/>
      <c r="F31" s="94"/>
      <c r="G31" s="94"/>
      <c r="H31" s="94"/>
      <c r="I31" s="94"/>
      <c r="J31" s="94"/>
      <c r="K31" s="94"/>
      <c r="L31" s="94"/>
      <c r="M31" s="59"/>
    </row>
    <row r="32" spans="2:13">
      <c r="B32" s="93"/>
      <c r="C32" s="94"/>
      <c r="D32" s="94"/>
      <c r="E32" s="94"/>
      <c r="F32" s="94"/>
      <c r="G32" s="94"/>
      <c r="H32" s="94"/>
      <c r="I32" s="94"/>
      <c r="J32" s="94"/>
      <c r="K32" s="94"/>
      <c r="L32" s="94"/>
      <c r="M32" s="59"/>
    </row>
    <row r="33" spans="2:14">
      <c r="B33" s="93"/>
      <c r="C33" s="94"/>
      <c r="D33" s="94"/>
      <c r="E33" s="94"/>
      <c r="F33" s="94"/>
      <c r="G33" s="94"/>
      <c r="H33" s="94"/>
      <c r="I33" s="94"/>
      <c r="J33" s="94"/>
      <c r="K33" s="94"/>
      <c r="L33" s="94"/>
      <c r="M33" s="59"/>
    </row>
    <row r="34" spans="2:14">
      <c r="B34" s="93"/>
      <c r="C34" s="94"/>
      <c r="D34" s="94"/>
      <c r="E34" s="94"/>
      <c r="F34" s="94"/>
      <c r="G34" s="94"/>
      <c r="H34" s="94"/>
      <c r="I34" s="94"/>
      <c r="J34" s="94"/>
      <c r="K34" s="94"/>
      <c r="L34" s="94"/>
      <c r="M34" s="59"/>
    </row>
    <row r="35" spans="2:14">
      <c r="B35" s="93"/>
      <c r="C35" s="94"/>
      <c r="D35" s="94"/>
      <c r="E35" s="94"/>
      <c r="F35" s="94"/>
      <c r="G35" s="94"/>
      <c r="H35" s="94"/>
      <c r="I35" s="94"/>
      <c r="J35" s="94"/>
      <c r="K35" s="94"/>
      <c r="L35" s="94"/>
      <c r="M35" s="59"/>
    </row>
    <row r="36" spans="2:14">
      <c r="B36" s="93"/>
      <c r="C36" s="94"/>
      <c r="D36" s="94"/>
      <c r="E36" s="94"/>
      <c r="F36" s="94"/>
      <c r="G36" s="94"/>
      <c r="H36" s="94"/>
      <c r="I36" s="94"/>
      <c r="J36" s="94"/>
      <c r="K36" s="94"/>
      <c r="L36" s="94"/>
      <c r="M36" s="59"/>
    </row>
    <row r="37" spans="2:14">
      <c r="B37" s="93"/>
      <c r="C37" s="94"/>
      <c r="D37" s="94"/>
      <c r="E37" s="94"/>
      <c r="F37" s="94"/>
      <c r="G37" s="94"/>
      <c r="H37" s="94"/>
      <c r="I37" s="94"/>
      <c r="J37" s="94"/>
      <c r="K37" s="94"/>
      <c r="L37" s="94"/>
      <c r="M37" s="59"/>
    </row>
    <row r="38" spans="2:14">
      <c r="B38" s="93"/>
      <c r="C38" s="94"/>
      <c r="D38" s="94"/>
      <c r="E38" s="94"/>
      <c r="F38" s="94"/>
      <c r="G38" s="94"/>
      <c r="H38" s="94"/>
      <c r="I38" s="94"/>
      <c r="J38" s="94"/>
      <c r="K38" s="94"/>
      <c r="L38" s="94"/>
      <c r="M38" s="59"/>
    </row>
    <row r="39" spans="2:14">
      <c r="B39" s="48"/>
      <c r="C39" s="48"/>
      <c r="D39" s="47"/>
      <c r="F39" s="55"/>
    </row>
    <row r="40" spans="2:14">
      <c r="B40" s="48"/>
      <c r="C40" s="48"/>
      <c r="D40" s="47"/>
      <c r="F40" s="55"/>
    </row>
    <row r="41" spans="2:14">
      <c r="B41" s="38" t="s">
        <v>75</v>
      </c>
      <c r="C41" s="38"/>
      <c r="M41" s="37" t="s">
        <v>67</v>
      </c>
    </row>
    <row r="42" spans="2:14" ht="14.4">
      <c r="B42" s="36" t="s">
        <v>72</v>
      </c>
      <c r="C42" s="36">
        <v>2016</v>
      </c>
      <c r="D42" s="36">
        <f t="shared" ref="D42:J42" si="2">C42+1</f>
        <v>2017</v>
      </c>
      <c r="E42" s="36">
        <f t="shared" si="2"/>
        <v>2018</v>
      </c>
      <c r="F42" s="36">
        <f t="shared" si="2"/>
        <v>2019</v>
      </c>
      <c r="G42" s="36">
        <f t="shared" si="2"/>
        <v>2020</v>
      </c>
      <c r="H42" s="36">
        <f t="shared" si="2"/>
        <v>2021</v>
      </c>
      <c r="I42" s="36">
        <f t="shared" si="2"/>
        <v>2022</v>
      </c>
      <c r="J42" s="36">
        <f t="shared" si="2"/>
        <v>2023</v>
      </c>
      <c r="K42" s="36">
        <f>J42+1</f>
        <v>2024</v>
      </c>
      <c r="L42" s="36">
        <f>K42+1</f>
        <v>2025</v>
      </c>
      <c r="M42" s="46" t="s">
        <v>143</v>
      </c>
    </row>
    <row r="43" spans="2:14">
      <c r="B43" s="5" t="s">
        <v>93</v>
      </c>
      <c r="C43" s="50"/>
      <c r="D43" s="50"/>
      <c r="E43" s="50"/>
      <c r="F43" s="50"/>
      <c r="G43" s="50"/>
      <c r="H43" s="50"/>
      <c r="I43" s="49"/>
      <c r="J43" s="50"/>
      <c r="K43" s="49"/>
      <c r="L43" s="50"/>
      <c r="M43" s="32" t="e">
        <f>(L43/G43)^(1/5)-1</f>
        <v>#DIV/0!</v>
      </c>
      <c r="N43" s="55"/>
    </row>
    <row r="44" spans="2:14">
      <c r="B44" s="44" t="s">
        <v>69</v>
      </c>
      <c r="C44" s="43"/>
      <c r="D44" s="43"/>
      <c r="E44" s="43"/>
      <c r="F44" s="43"/>
      <c r="G44" s="43"/>
      <c r="H44" s="43"/>
      <c r="I44" s="43"/>
      <c r="J44" s="43"/>
      <c r="K44" s="43"/>
      <c r="L44" s="43"/>
      <c r="M44" s="45"/>
    </row>
    <row r="45" spans="2:14">
      <c r="B45" s="5" t="s">
        <v>94</v>
      </c>
      <c r="C45" s="50"/>
      <c r="D45" s="50"/>
      <c r="E45" s="50"/>
      <c r="F45" s="50"/>
      <c r="G45" s="50"/>
      <c r="H45" s="50"/>
      <c r="I45" s="49"/>
      <c r="J45" s="50"/>
      <c r="K45" s="49"/>
      <c r="L45" s="50"/>
      <c r="M45" s="32" t="e">
        <f>(L45/G45)^(1/5)-1</f>
        <v>#DIV/0!</v>
      </c>
      <c r="N45" s="55"/>
    </row>
    <row r="46" spans="2:14">
      <c r="B46" s="44" t="s">
        <v>69</v>
      </c>
      <c r="C46" s="43"/>
      <c r="D46" s="43"/>
      <c r="E46" s="43"/>
      <c r="F46" s="43"/>
      <c r="G46" s="43"/>
      <c r="H46" s="43"/>
      <c r="I46" s="43"/>
      <c r="J46" s="43"/>
      <c r="K46" s="43"/>
      <c r="L46" s="43"/>
      <c r="M46" s="45"/>
    </row>
    <row r="47" spans="2:14">
      <c r="B47" s="5" t="s">
        <v>95</v>
      </c>
      <c r="C47" s="50"/>
      <c r="D47" s="50"/>
      <c r="E47" s="50"/>
      <c r="F47" s="50"/>
      <c r="G47" s="50"/>
      <c r="H47" s="50"/>
      <c r="I47" s="49"/>
      <c r="J47" s="50"/>
      <c r="K47" s="49"/>
      <c r="L47" s="50"/>
      <c r="M47" s="32" t="e">
        <f>(L47/G47)^(1/5)-1</f>
        <v>#DIV/0!</v>
      </c>
      <c r="N47" s="55"/>
    </row>
    <row r="48" spans="2:14">
      <c r="B48" s="44" t="s">
        <v>69</v>
      </c>
      <c r="C48" s="43"/>
      <c r="D48" s="43"/>
      <c r="E48" s="43"/>
      <c r="F48" s="43"/>
      <c r="G48" s="43"/>
      <c r="H48" s="43"/>
      <c r="I48" s="43"/>
      <c r="J48" s="43"/>
      <c r="K48" s="43"/>
      <c r="L48" s="43"/>
      <c r="M48" s="45"/>
    </row>
    <row r="49" spans="2:14">
      <c r="B49" s="5" t="s">
        <v>96</v>
      </c>
      <c r="C49" s="50"/>
      <c r="D49" s="50"/>
      <c r="E49" s="50"/>
      <c r="F49" s="50"/>
      <c r="G49" s="50"/>
      <c r="H49" s="50"/>
      <c r="I49" s="50"/>
      <c r="J49" s="50"/>
      <c r="K49" s="50"/>
      <c r="L49" s="50"/>
      <c r="M49" s="32" t="e">
        <f>(L49/G49)^(1/5)-1</f>
        <v>#DIV/0!</v>
      </c>
      <c r="N49" s="55"/>
    </row>
    <row r="50" spans="2:14">
      <c r="B50" s="44" t="s">
        <v>69</v>
      </c>
      <c r="C50" s="43"/>
      <c r="D50" s="43"/>
      <c r="E50" s="43"/>
      <c r="F50" s="43"/>
      <c r="G50" s="43"/>
      <c r="H50" s="43"/>
      <c r="I50" s="43"/>
      <c r="J50" s="43"/>
      <c r="K50" s="43"/>
      <c r="L50" s="43"/>
      <c r="M50" s="45"/>
    </row>
    <row r="51" spans="2:14">
      <c r="B51" s="5" t="s">
        <v>70</v>
      </c>
      <c r="C51" s="50">
        <f t="shared" ref="C51:E51" si="3">C43+C45+C47+C49</f>
        <v>0</v>
      </c>
      <c r="D51" s="50">
        <f t="shared" si="3"/>
        <v>0</v>
      </c>
      <c r="E51" s="50">
        <f t="shared" si="3"/>
        <v>0</v>
      </c>
      <c r="F51" s="50"/>
      <c r="G51" s="50"/>
      <c r="H51" s="50"/>
      <c r="I51" s="50"/>
      <c r="J51" s="50"/>
      <c r="K51" s="50"/>
      <c r="L51" s="50"/>
      <c r="M51" s="32" t="e">
        <f>(L51/G51)^(1/5)-1</f>
        <v>#DIV/0!</v>
      </c>
      <c r="N51" s="55"/>
    </row>
    <row r="52" spans="2:14">
      <c r="B52" s="44" t="s">
        <v>69</v>
      </c>
      <c r="C52" s="43"/>
      <c r="D52" s="43"/>
      <c r="E52" s="43"/>
      <c r="F52" s="43"/>
      <c r="G52" s="43"/>
      <c r="H52" s="43"/>
      <c r="I52" s="43"/>
      <c r="J52" s="43"/>
      <c r="K52" s="43"/>
      <c r="L52" s="43"/>
      <c r="M52" s="41"/>
    </row>
    <row r="53" spans="2:14">
      <c r="G53" s="39"/>
    </row>
    <row r="54" spans="2:14">
      <c r="E54" s="55"/>
    </row>
    <row r="55" spans="2:14">
      <c r="B55" s="38" t="s">
        <v>97</v>
      </c>
      <c r="C55" s="99"/>
      <c r="D55" s="99"/>
      <c r="E55" s="99"/>
      <c r="F55" s="99"/>
      <c r="G55" s="99"/>
      <c r="M55" s="56"/>
    </row>
    <row r="56" spans="2:14" ht="14.4">
      <c r="B56" s="36"/>
      <c r="C56" s="36">
        <v>2016</v>
      </c>
      <c r="D56" s="36">
        <f t="shared" ref="D56:L56" si="4">C56+1</f>
        <v>2017</v>
      </c>
      <c r="E56" s="36">
        <f t="shared" si="4"/>
        <v>2018</v>
      </c>
      <c r="F56" s="36">
        <f t="shared" si="4"/>
        <v>2019</v>
      </c>
      <c r="G56" s="36">
        <f t="shared" si="4"/>
        <v>2020</v>
      </c>
      <c r="H56" s="36">
        <f t="shared" si="4"/>
        <v>2021</v>
      </c>
      <c r="I56" s="36">
        <f t="shared" si="4"/>
        <v>2022</v>
      </c>
      <c r="J56" s="36">
        <f t="shared" si="4"/>
        <v>2023</v>
      </c>
      <c r="K56" s="36">
        <f t="shared" si="4"/>
        <v>2024</v>
      </c>
      <c r="L56" s="36">
        <f t="shared" si="4"/>
        <v>2025</v>
      </c>
      <c r="M56" s="57"/>
    </row>
    <row r="57" spans="2:14">
      <c r="B57" s="5" t="s">
        <v>78</v>
      </c>
      <c r="C57" s="50"/>
      <c r="D57" s="50"/>
      <c r="E57" s="50">
        <f t="shared" ref="E57:L57" si="5">E16-D16</f>
        <v>0</v>
      </c>
      <c r="F57" s="50">
        <f t="shared" si="5"/>
        <v>0</v>
      </c>
      <c r="G57" s="50">
        <f t="shared" si="5"/>
        <v>0</v>
      </c>
      <c r="H57" s="50">
        <f t="shared" si="5"/>
        <v>0</v>
      </c>
      <c r="I57" s="50">
        <f t="shared" si="5"/>
        <v>0</v>
      </c>
      <c r="J57" s="50">
        <f t="shared" si="5"/>
        <v>0</v>
      </c>
      <c r="K57" s="50">
        <f t="shared" si="5"/>
        <v>0</v>
      </c>
      <c r="L57" s="50">
        <f t="shared" si="5"/>
        <v>0</v>
      </c>
      <c r="M57" s="58"/>
    </row>
    <row r="58" spans="2:14">
      <c r="B58" s="5" t="s">
        <v>79</v>
      </c>
      <c r="C58" s="50"/>
      <c r="D58" s="50"/>
      <c r="E58" s="50"/>
      <c r="F58" s="50">
        <f>F51</f>
        <v>0</v>
      </c>
      <c r="G58" s="50">
        <f t="shared" ref="G58:L58" si="6">G51</f>
        <v>0</v>
      </c>
      <c r="H58" s="50">
        <f t="shared" si="6"/>
        <v>0</v>
      </c>
      <c r="I58" s="50">
        <f t="shared" si="6"/>
        <v>0</v>
      </c>
      <c r="J58" s="50">
        <f t="shared" si="6"/>
        <v>0</v>
      </c>
      <c r="K58" s="50">
        <f t="shared" si="6"/>
        <v>0</v>
      </c>
      <c r="L58" s="50">
        <f t="shared" si="6"/>
        <v>0</v>
      </c>
      <c r="M58" s="58"/>
    </row>
    <row r="59" spans="2:14">
      <c r="B59" s="5" t="s">
        <v>70</v>
      </c>
      <c r="C59" s="50">
        <f t="shared" ref="C59:L59" si="7">C57+C58</f>
        <v>0</v>
      </c>
      <c r="D59" s="50"/>
      <c r="E59" s="50">
        <f t="shared" si="7"/>
        <v>0</v>
      </c>
      <c r="F59" s="50">
        <f t="shared" si="7"/>
        <v>0</v>
      </c>
      <c r="G59" s="50">
        <f t="shared" si="7"/>
        <v>0</v>
      </c>
      <c r="H59" s="50">
        <f t="shared" si="7"/>
        <v>0</v>
      </c>
      <c r="I59" s="50">
        <f t="shared" si="7"/>
        <v>0</v>
      </c>
      <c r="J59" s="50">
        <f t="shared" si="7"/>
        <v>0</v>
      </c>
      <c r="K59" s="50">
        <f t="shared" si="7"/>
        <v>0</v>
      </c>
      <c r="L59" s="50">
        <f t="shared" si="7"/>
        <v>0</v>
      </c>
      <c r="M59" s="60"/>
      <c r="N59" s="59"/>
    </row>
    <row r="60" spans="2:14">
      <c r="E60" s="55"/>
      <c r="F60" s="66"/>
    </row>
  </sheetData>
  <mergeCells count="1">
    <mergeCell ref="G6:L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ED312-EF82-4B66-B670-7FA94F79E884}">
  <sheetPr>
    <tabColor rgb="FFCCFFCC"/>
  </sheetPr>
  <dimension ref="B2:N9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4" width="13.21875" style="1" customWidth="1"/>
    <col min="5" max="5" width="15.109375" style="1" bestFit="1" customWidth="1"/>
    <col min="6" max="12" width="11.6640625" style="1" customWidth="1"/>
    <col min="13" max="13" width="10.21875" style="1" bestFit="1" customWidth="1"/>
    <col min="14" max="14" width="8.88671875" style="1" bestFit="1" customWidth="1"/>
    <col min="15" max="16384" width="8.6640625" style="1"/>
  </cols>
  <sheetData>
    <row r="2" spans="2:13" ht="17.399999999999999">
      <c r="B2" s="54" t="str">
        <f>Introduction!B2</f>
        <v>LightCounting Wireless Infrastructure: Japan Update</v>
      </c>
      <c r="C2" s="54"/>
      <c r="D2" s="54"/>
      <c r="E2" s="54"/>
    </row>
    <row r="3" spans="2:13" ht="15">
      <c r="B3" s="53" t="str">
        <f>Introduction!B3</f>
        <v>September 2020 (published September 30, 2020)</v>
      </c>
      <c r="C3" s="53"/>
      <c r="D3" s="53"/>
      <c r="E3" s="53"/>
    </row>
    <row r="4" spans="2:13" ht="15.6">
      <c r="B4" s="52" t="s">
        <v>83</v>
      </c>
      <c r="C4" s="52"/>
      <c r="D4" s="52"/>
      <c r="E4" s="52"/>
      <c r="F4" s="51"/>
    </row>
    <row r="6" spans="2:13">
      <c r="B6" s="38" t="s">
        <v>119</v>
      </c>
      <c r="C6" s="38"/>
      <c r="D6" s="38"/>
      <c r="E6" s="38"/>
      <c r="M6" s="37" t="s">
        <v>67</v>
      </c>
    </row>
    <row r="7" spans="2:13" ht="14.4">
      <c r="B7" s="36"/>
      <c r="C7" s="36">
        <v>2016</v>
      </c>
      <c r="D7" s="36">
        <v>2017</v>
      </c>
      <c r="E7" s="35">
        <v>2018</v>
      </c>
      <c r="F7" s="35">
        <v>2019</v>
      </c>
      <c r="G7" s="35">
        <v>2020</v>
      </c>
      <c r="H7" s="35">
        <v>2021</v>
      </c>
      <c r="I7" s="35">
        <v>2022</v>
      </c>
      <c r="J7" s="35">
        <v>2023</v>
      </c>
      <c r="K7" s="35">
        <v>2024</v>
      </c>
      <c r="L7" s="35">
        <v>2025</v>
      </c>
      <c r="M7" s="46" t="s">
        <v>66</v>
      </c>
    </row>
    <row r="8" spans="2:13">
      <c r="B8" s="5" t="s">
        <v>84</v>
      </c>
      <c r="C8" s="50">
        <f>'Base Stations'!C57</f>
        <v>0</v>
      </c>
      <c r="D8" s="50">
        <f>'Base Stations'!D57</f>
        <v>0</v>
      </c>
      <c r="E8" s="50">
        <f>'Base Stations'!E57</f>
        <v>0</v>
      </c>
      <c r="F8" s="50">
        <f>'Base Stations'!F57</f>
        <v>0</v>
      </c>
      <c r="G8" s="50">
        <f>'Base Stations'!G57</f>
        <v>0</v>
      </c>
      <c r="H8" s="50">
        <f>'Base Stations'!H57</f>
        <v>0</v>
      </c>
      <c r="I8" s="50">
        <f>'Base Stations'!I57</f>
        <v>0</v>
      </c>
      <c r="J8" s="50">
        <f>'Base Stations'!J57</f>
        <v>0</v>
      </c>
      <c r="K8" s="50">
        <f>'Base Stations'!K57</f>
        <v>0</v>
      </c>
      <c r="L8" s="50">
        <f>'Base Stations'!L57</f>
        <v>0</v>
      </c>
      <c r="M8" s="33" t="e">
        <f>(L8/F8)^(1/6)-1</f>
        <v>#DIV/0!</v>
      </c>
    </row>
    <row r="9" spans="2:13">
      <c r="B9" s="44" t="s">
        <v>69</v>
      </c>
      <c r="C9" s="44"/>
      <c r="D9" s="43"/>
      <c r="E9" s="43"/>
      <c r="F9" s="43"/>
      <c r="G9" s="43"/>
      <c r="H9" s="43"/>
      <c r="I9" s="43"/>
      <c r="J9" s="43"/>
      <c r="K9" s="42"/>
      <c r="L9" s="42"/>
      <c r="M9" s="45"/>
    </row>
    <row r="10" spans="2:13">
      <c r="B10" s="5" t="s">
        <v>85</v>
      </c>
      <c r="C10" s="50">
        <f>'Base Stations'!C51</f>
        <v>0</v>
      </c>
      <c r="D10" s="50"/>
      <c r="E10" s="50"/>
      <c r="F10" s="50"/>
      <c r="G10" s="50"/>
      <c r="H10" s="50"/>
      <c r="I10" s="50"/>
      <c r="J10" s="50"/>
      <c r="K10" s="50"/>
      <c r="L10" s="50"/>
      <c r="M10" s="32" t="e">
        <f>(L10/F10)^(1/6)-1</f>
        <v>#DIV/0!</v>
      </c>
    </row>
    <row r="11" spans="2:13">
      <c r="B11" s="44" t="s">
        <v>69</v>
      </c>
      <c r="C11" s="44"/>
      <c r="D11" s="43"/>
      <c r="E11" s="43"/>
      <c r="F11" s="43"/>
      <c r="G11" s="43"/>
      <c r="H11" s="43"/>
      <c r="I11" s="43"/>
      <c r="J11" s="43"/>
      <c r="K11" s="42"/>
      <c r="L11" s="42"/>
      <c r="M11" s="45"/>
    </row>
    <row r="12" spans="2:13">
      <c r="B12" s="44" t="s">
        <v>120</v>
      </c>
      <c r="C12" s="44"/>
      <c r="D12" s="43"/>
      <c r="E12" s="43"/>
      <c r="F12" s="43"/>
      <c r="G12" s="43"/>
      <c r="H12" s="43"/>
      <c r="I12" s="43"/>
      <c r="J12" s="43"/>
      <c r="K12" s="43"/>
      <c r="L12" s="43"/>
      <c r="M12" s="45"/>
    </row>
    <row r="13" spans="2:13">
      <c r="B13" s="44" t="s">
        <v>121</v>
      </c>
      <c r="C13" s="44"/>
      <c r="D13" s="43"/>
      <c r="E13" s="43"/>
      <c r="F13" s="43"/>
      <c r="G13" s="43"/>
      <c r="H13" s="43"/>
      <c r="I13" s="43"/>
      <c r="J13" s="43"/>
      <c r="K13" s="43"/>
      <c r="L13" s="43"/>
      <c r="M13" s="45"/>
    </row>
    <row r="14" spans="2:13">
      <c r="B14" s="5" t="s">
        <v>70</v>
      </c>
      <c r="C14" s="50">
        <f>C8+C10</f>
        <v>0</v>
      </c>
      <c r="D14" s="50"/>
      <c r="E14" s="50"/>
      <c r="F14" s="50"/>
      <c r="G14" s="50"/>
      <c r="H14" s="50"/>
      <c r="I14" s="50"/>
      <c r="J14" s="50"/>
      <c r="K14" s="50"/>
      <c r="L14" s="50"/>
      <c r="M14" s="32" t="e">
        <f>(L14/F14)^(1/6)-1</f>
        <v>#DIV/0!</v>
      </c>
    </row>
    <row r="15" spans="2:13">
      <c r="B15" s="44" t="s">
        <v>69</v>
      </c>
      <c r="C15" s="44"/>
      <c r="D15" s="43"/>
      <c r="E15" s="43"/>
      <c r="F15" s="43"/>
      <c r="G15" s="43"/>
      <c r="H15" s="43"/>
      <c r="I15" s="43"/>
      <c r="J15" s="43"/>
      <c r="K15" s="42"/>
      <c r="L15" s="42"/>
      <c r="M15" s="41"/>
    </row>
    <row r="16" spans="2:13">
      <c r="B16" s="48"/>
      <c r="C16" s="48"/>
      <c r="D16" s="48"/>
      <c r="E16" s="48"/>
      <c r="F16" s="47"/>
    </row>
    <row r="17" spans="2:14">
      <c r="B17" s="38" t="s">
        <v>71</v>
      </c>
      <c r="C17" s="38"/>
      <c r="D17" s="38"/>
      <c r="E17" s="38"/>
      <c r="M17" s="37" t="s">
        <v>67</v>
      </c>
    </row>
    <row r="18" spans="2:14" ht="14.4">
      <c r="B18" s="36"/>
      <c r="C18" s="36">
        <v>2016</v>
      </c>
      <c r="D18" s="36">
        <v>2017</v>
      </c>
      <c r="E18" s="35">
        <v>2018</v>
      </c>
      <c r="F18" s="35">
        <v>2019</v>
      </c>
      <c r="G18" s="35">
        <v>2020</v>
      </c>
      <c r="H18" s="35">
        <v>2021</v>
      </c>
      <c r="I18" s="35">
        <v>2022</v>
      </c>
      <c r="J18" s="35">
        <v>2023</v>
      </c>
      <c r="K18" s="35">
        <v>2024</v>
      </c>
      <c r="L18" s="35">
        <v>2025</v>
      </c>
      <c r="M18" s="46" t="s">
        <v>66</v>
      </c>
    </row>
    <row r="19" spans="2:14">
      <c r="B19" s="5" t="str">
        <f>B8</f>
        <v>4G eNodeB</v>
      </c>
      <c r="C19" s="31"/>
      <c r="D19" s="31"/>
      <c r="E19" s="31"/>
      <c r="F19" s="31"/>
      <c r="G19" s="31"/>
      <c r="H19" s="31"/>
      <c r="I19" s="31"/>
      <c r="J19" s="31"/>
      <c r="K19" s="31"/>
      <c r="L19" s="31"/>
      <c r="M19" s="33" t="e">
        <f>(L19/F19)^(1/6)-1</f>
        <v>#DIV/0!</v>
      </c>
    </row>
    <row r="20" spans="2:14">
      <c r="B20" s="44" t="s">
        <v>69</v>
      </c>
      <c r="C20" s="44"/>
      <c r="D20" s="43"/>
      <c r="E20" s="43"/>
      <c r="F20" s="43"/>
      <c r="G20" s="43"/>
      <c r="H20" s="43"/>
      <c r="I20" s="43"/>
      <c r="J20" s="43"/>
      <c r="K20" s="42"/>
      <c r="L20" s="42"/>
      <c r="M20" s="45"/>
    </row>
    <row r="21" spans="2:14">
      <c r="B21" s="5" t="str">
        <f>B10</f>
        <v>5G NR/gNB</v>
      </c>
      <c r="C21" s="31"/>
      <c r="D21" s="31"/>
      <c r="E21" s="31"/>
      <c r="F21" s="31"/>
      <c r="G21" s="31"/>
      <c r="H21" s="31"/>
      <c r="I21" s="31"/>
      <c r="J21" s="31"/>
      <c r="K21" s="31"/>
      <c r="L21" s="31"/>
      <c r="M21" s="32" t="e">
        <f>(L21/F21)^(1/6)-1</f>
        <v>#DIV/0!</v>
      </c>
      <c r="N21" s="81"/>
    </row>
    <row r="22" spans="2:14">
      <c r="B22" s="44" t="s">
        <v>69</v>
      </c>
      <c r="C22" s="44"/>
      <c r="D22" s="43"/>
      <c r="E22" s="43"/>
      <c r="F22" s="43"/>
      <c r="G22" s="43"/>
      <c r="H22" s="43"/>
      <c r="I22" s="43"/>
      <c r="J22" s="43"/>
      <c r="K22" s="42"/>
      <c r="L22" s="42"/>
      <c r="M22" s="45"/>
    </row>
    <row r="23" spans="2:14">
      <c r="B23" s="5" t="s">
        <v>70</v>
      </c>
      <c r="C23" s="31"/>
      <c r="D23" s="31"/>
      <c r="E23" s="31"/>
      <c r="F23" s="31"/>
      <c r="G23" s="31"/>
      <c r="H23" s="31"/>
      <c r="I23" s="31"/>
      <c r="J23" s="31"/>
      <c r="K23" s="31"/>
      <c r="L23" s="31"/>
      <c r="M23" s="32" t="e">
        <f>(L23/F23)^(1/6)-1</f>
        <v>#DIV/0!</v>
      </c>
    </row>
    <row r="24" spans="2:14">
      <c r="B24" s="44" t="s">
        <v>69</v>
      </c>
      <c r="C24" s="44"/>
      <c r="D24" s="43"/>
      <c r="E24" s="43"/>
      <c r="F24" s="43"/>
      <c r="G24" s="43"/>
      <c r="H24" s="43"/>
      <c r="I24" s="43"/>
      <c r="J24" s="43"/>
      <c r="K24" s="42"/>
      <c r="L24" s="42"/>
      <c r="M24" s="41"/>
    </row>
    <row r="25" spans="2:14">
      <c r="F25" s="40"/>
      <c r="G25" s="39"/>
    </row>
    <row r="26" spans="2:14">
      <c r="B26" s="38" t="s">
        <v>68</v>
      </c>
      <c r="C26" s="38"/>
      <c r="D26" s="38"/>
      <c r="E26" s="38"/>
      <c r="M26" s="37" t="s">
        <v>67</v>
      </c>
    </row>
    <row r="27" spans="2:14" ht="14.4">
      <c r="B27" s="36"/>
      <c r="C27" s="36">
        <v>2016</v>
      </c>
      <c r="D27" s="36">
        <v>2017</v>
      </c>
      <c r="E27" s="35">
        <v>2018</v>
      </c>
      <c r="F27" s="35">
        <v>2019</v>
      </c>
      <c r="G27" s="35">
        <v>2020</v>
      </c>
      <c r="H27" s="35">
        <v>2021</v>
      </c>
      <c r="I27" s="35">
        <v>2022</v>
      </c>
      <c r="J27" s="35">
        <v>2023</v>
      </c>
      <c r="K27" s="35">
        <v>2024</v>
      </c>
      <c r="L27" s="35">
        <v>2025</v>
      </c>
      <c r="M27" s="34" t="s">
        <v>66</v>
      </c>
    </row>
    <row r="28" spans="2:14">
      <c r="B28" s="5" t="str">
        <f>B8</f>
        <v>4G eNodeB</v>
      </c>
      <c r="C28" s="31"/>
      <c r="D28" s="31"/>
      <c r="E28" s="31"/>
      <c r="F28" s="31"/>
      <c r="G28" s="31"/>
      <c r="H28" s="31"/>
      <c r="I28" s="31"/>
      <c r="J28" s="31"/>
      <c r="K28" s="31"/>
      <c r="L28" s="31"/>
      <c r="M28" s="33" t="e">
        <f>(L28/F28)^(1/6)-1</f>
        <v>#DIV/0!</v>
      </c>
    </row>
    <row r="29" spans="2:14">
      <c r="B29" s="5" t="str">
        <f>B10</f>
        <v>5G NR/gNB</v>
      </c>
      <c r="C29" s="31"/>
      <c r="D29" s="31"/>
      <c r="E29" s="31"/>
      <c r="F29" s="31"/>
      <c r="G29" s="31"/>
      <c r="H29" s="31"/>
      <c r="I29" s="31"/>
      <c r="J29" s="31"/>
      <c r="K29" s="31"/>
      <c r="L29" s="31"/>
      <c r="M29" s="30" t="e">
        <f>(L29/F29)^(1/6)-1</f>
        <v>#DIV/0!</v>
      </c>
    </row>
    <row r="54" spans="2:13">
      <c r="B54" s="38" t="s">
        <v>124</v>
      </c>
      <c r="C54" s="38"/>
      <c r="D54" s="38"/>
      <c r="E54" s="38"/>
      <c r="M54" s="84"/>
    </row>
    <row r="55" spans="2:13" ht="14.4">
      <c r="B55" s="36"/>
      <c r="C55" s="36">
        <v>2016</v>
      </c>
      <c r="D55" s="36">
        <v>2017</v>
      </c>
      <c r="E55" s="35">
        <v>2018</v>
      </c>
      <c r="F55" s="35">
        <v>2019</v>
      </c>
      <c r="G55" s="35">
        <v>2020</v>
      </c>
      <c r="H55" s="35">
        <v>2021</v>
      </c>
      <c r="I55" s="35">
        <v>2022</v>
      </c>
      <c r="J55" s="35">
        <v>2023</v>
      </c>
      <c r="K55" s="35">
        <v>2024</v>
      </c>
      <c r="L55" s="35">
        <v>2025</v>
      </c>
      <c r="M55" s="85"/>
    </row>
    <row r="56" spans="2:13">
      <c r="B56" s="5" t="s">
        <v>123</v>
      </c>
      <c r="C56" s="31"/>
      <c r="D56" s="31"/>
      <c r="E56" s="31"/>
      <c r="F56" s="43"/>
      <c r="G56" s="43"/>
      <c r="H56" s="43"/>
      <c r="I56" s="43"/>
      <c r="J56" s="43"/>
      <c r="K56" s="43"/>
      <c r="L56" s="43"/>
      <c r="M56" s="83"/>
    </row>
    <row r="57" spans="2:13">
      <c r="B57" s="5" t="s">
        <v>122</v>
      </c>
      <c r="C57" s="31"/>
      <c r="D57" s="31"/>
      <c r="E57" s="31"/>
      <c r="F57" s="43"/>
      <c r="G57" s="43"/>
      <c r="H57" s="43"/>
      <c r="I57" s="43"/>
      <c r="J57" s="43"/>
      <c r="K57" s="43"/>
      <c r="L57" s="43"/>
      <c r="M57" s="83"/>
    </row>
    <row r="85" spans="2:13">
      <c r="B85" s="38" t="s">
        <v>132</v>
      </c>
      <c r="C85" s="38"/>
      <c r="D85" s="38"/>
      <c r="E85" s="38"/>
      <c r="M85" s="84"/>
    </row>
    <row r="86" spans="2:13" ht="14.4">
      <c r="B86" s="36"/>
      <c r="C86" s="36">
        <v>2016</v>
      </c>
      <c r="D86" s="36">
        <v>2017</v>
      </c>
      <c r="E86" s="35">
        <v>2018</v>
      </c>
      <c r="F86" s="35">
        <v>2019</v>
      </c>
      <c r="G86" s="35">
        <v>2020</v>
      </c>
      <c r="H86" s="35">
        <v>2021</v>
      </c>
      <c r="I86" s="35">
        <v>2022</v>
      </c>
      <c r="J86" s="35">
        <v>2023</v>
      </c>
      <c r="K86" s="35">
        <v>2024</v>
      </c>
      <c r="L86" s="35">
        <v>2025</v>
      </c>
      <c r="M86" s="85"/>
    </row>
    <row r="87" spans="2:13">
      <c r="B87" s="5" t="s">
        <v>133</v>
      </c>
      <c r="C87" s="31"/>
      <c r="D87" s="31"/>
      <c r="E87" s="31"/>
      <c r="F87" s="96"/>
      <c r="G87" s="96"/>
      <c r="H87" s="96"/>
      <c r="I87" s="96"/>
      <c r="J87" s="96"/>
      <c r="K87" s="96"/>
      <c r="L87" s="96"/>
      <c r="M87" s="83"/>
    </row>
    <row r="88" spans="2:13">
      <c r="B88" s="44" t="s">
        <v>135</v>
      </c>
      <c r="C88" s="31"/>
      <c r="D88" s="31"/>
      <c r="E88" s="31"/>
      <c r="F88" s="96"/>
      <c r="G88" s="96"/>
      <c r="H88" s="96"/>
      <c r="I88" s="96"/>
      <c r="J88" s="96"/>
      <c r="K88" s="96"/>
      <c r="L88" s="96"/>
      <c r="M88" s="83"/>
    </row>
    <row r="89" spans="2:13">
      <c r="B89" s="44" t="s">
        <v>140</v>
      </c>
      <c r="C89" s="31"/>
      <c r="D89" s="31"/>
      <c r="E89" s="31"/>
      <c r="F89" s="96"/>
      <c r="G89" s="5"/>
      <c r="H89" s="5"/>
      <c r="I89" s="5"/>
      <c r="J89" s="5"/>
      <c r="K89" s="5"/>
      <c r="L89" s="5"/>
      <c r="M89" s="83"/>
    </row>
    <row r="90" spans="2:13">
      <c r="B90" s="44" t="s">
        <v>141</v>
      </c>
      <c r="C90" s="31"/>
      <c r="D90" s="31"/>
      <c r="E90" s="31"/>
      <c r="F90" s="96"/>
      <c r="G90" s="5"/>
      <c r="H90" s="5"/>
      <c r="I90" s="5"/>
      <c r="J90" s="5"/>
      <c r="K90" s="5"/>
      <c r="L90" s="5"/>
      <c r="M90" s="83"/>
    </row>
    <row r="91" spans="2:13">
      <c r="B91" s="5" t="s">
        <v>134</v>
      </c>
      <c r="C91" s="31"/>
      <c r="D91" s="31"/>
      <c r="E91" s="31"/>
      <c r="F91" s="43"/>
      <c r="G91" s="43"/>
      <c r="H91" s="43"/>
      <c r="I91" s="43"/>
      <c r="J91" s="43"/>
      <c r="K91" s="43"/>
      <c r="L91" s="43"/>
      <c r="M91" s="83"/>
    </row>
  </sheetData>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98FBD-65B9-4CCD-B5B5-7DF6A3982C82}">
  <sheetPr>
    <tabColor rgb="FFCCFFCC"/>
  </sheetPr>
  <dimension ref="A2:L29"/>
  <sheetViews>
    <sheetView showGridLines="0" zoomScale="85" zoomScaleNormal="85" zoomScalePageLayoutView="70" workbookViewId="0">
      <selection activeCell="A2" sqref="A2"/>
    </sheetView>
  </sheetViews>
  <sheetFormatPr defaultColWidth="8.6640625" defaultRowHeight="13.2"/>
  <cols>
    <col min="1" max="1" width="4.44140625" style="1" customWidth="1"/>
    <col min="2" max="2" width="20.6640625" style="1" customWidth="1"/>
    <col min="3" max="10" width="11.6640625" style="1" customWidth="1"/>
    <col min="11" max="12" width="13.21875" style="1" customWidth="1"/>
    <col min="13" max="16384" width="8.6640625" style="1"/>
  </cols>
  <sheetData>
    <row r="2" spans="1:12" ht="17.399999999999999">
      <c r="B2" s="54" t="str">
        <f>Introduction!B2</f>
        <v>LightCounting Wireless Infrastructure: Japan Update</v>
      </c>
    </row>
    <row r="3" spans="1:12" ht="15">
      <c r="B3" s="53" t="str">
        <f>Introduction!B3</f>
        <v>September 2020 (published September 30, 2020)</v>
      </c>
    </row>
    <row r="4" spans="1:12" ht="15.6">
      <c r="B4" s="52" t="s">
        <v>86</v>
      </c>
      <c r="C4" s="51"/>
    </row>
    <row r="6" spans="1:12">
      <c r="B6" s="38" t="s">
        <v>88</v>
      </c>
    </row>
    <row r="7" spans="1:12">
      <c r="B7" s="36" t="s">
        <v>87</v>
      </c>
      <c r="C7" s="35">
        <v>2016</v>
      </c>
      <c r="D7" s="35">
        <v>2017</v>
      </c>
      <c r="E7" s="35">
        <v>2018</v>
      </c>
      <c r="F7" s="35">
        <v>2019</v>
      </c>
      <c r="G7" s="35">
        <v>2020</v>
      </c>
      <c r="H7" s="35">
        <v>2021</v>
      </c>
      <c r="I7" s="35">
        <v>2022</v>
      </c>
      <c r="J7" s="35">
        <v>2023</v>
      </c>
      <c r="K7" s="35">
        <v>2024</v>
      </c>
      <c r="L7" s="35">
        <v>2025</v>
      </c>
    </row>
    <row r="8" spans="1:12">
      <c r="A8" s="87"/>
      <c r="B8" s="88" t="s">
        <v>105</v>
      </c>
      <c r="C8" s="90"/>
      <c r="D8" s="90"/>
      <c r="E8" s="90"/>
      <c r="F8" s="101"/>
      <c r="G8" s="89"/>
      <c r="H8" s="89"/>
      <c r="I8" s="89"/>
      <c r="J8" s="89"/>
      <c r="K8" s="89"/>
      <c r="L8" s="89"/>
    </row>
    <row r="9" spans="1:12">
      <c r="B9" s="5" t="s">
        <v>11</v>
      </c>
      <c r="C9" s="31"/>
      <c r="D9" s="31"/>
      <c r="E9" s="31"/>
      <c r="F9" s="31"/>
      <c r="G9" s="31"/>
      <c r="H9" s="31"/>
      <c r="I9" s="31"/>
      <c r="J9" s="31"/>
      <c r="K9" s="31"/>
      <c r="L9" s="31"/>
    </row>
    <row r="10" spans="1:12">
      <c r="B10" s="5" t="s">
        <v>10</v>
      </c>
      <c r="C10" s="31"/>
      <c r="D10" s="31"/>
      <c r="E10" s="31"/>
      <c r="F10" s="31"/>
      <c r="G10" s="68"/>
      <c r="H10" s="31"/>
      <c r="I10" s="31"/>
      <c r="J10" s="31"/>
      <c r="K10" s="31"/>
      <c r="L10" s="31"/>
    </row>
    <row r="11" spans="1:12">
      <c r="B11" s="5" t="s">
        <v>8</v>
      </c>
      <c r="C11" s="31"/>
      <c r="D11" s="31"/>
      <c r="E11" s="31"/>
      <c r="F11" s="31"/>
      <c r="G11" s="68"/>
      <c r="H11" s="31"/>
      <c r="I11" s="31"/>
      <c r="J11" s="31"/>
      <c r="K11" s="31"/>
      <c r="L11" s="31"/>
    </row>
    <row r="12" spans="1:12">
      <c r="B12" s="5" t="s">
        <v>5</v>
      </c>
      <c r="C12" s="31"/>
      <c r="D12" s="31"/>
      <c r="E12" s="31"/>
      <c r="F12" s="31"/>
      <c r="G12" s="31"/>
      <c r="H12" s="31"/>
      <c r="I12" s="31"/>
      <c r="J12" s="31"/>
      <c r="K12" s="31"/>
      <c r="L12" s="31"/>
    </row>
    <row r="13" spans="1:12">
      <c r="B13" s="5" t="s">
        <v>6</v>
      </c>
      <c r="C13" s="31"/>
      <c r="D13" s="31"/>
      <c r="E13" s="31"/>
      <c r="F13" s="31"/>
      <c r="G13" s="68"/>
      <c r="H13" s="31"/>
      <c r="I13" s="31"/>
      <c r="J13" s="31"/>
      <c r="K13" s="31"/>
      <c r="L13" s="31"/>
    </row>
    <row r="14" spans="1:12">
      <c r="B14" s="5" t="s">
        <v>4</v>
      </c>
      <c r="C14" s="31"/>
      <c r="D14" s="31"/>
      <c r="E14" s="31"/>
      <c r="F14" s="31"/>
      <c r="G14" s="31"/>
      <c r="H14" s="31"/>
      <c r="I14" s="31"/>
      <c r="J14" s="31"/>
      <c r="K14" s="31"/>
      <c r="L14" s="31"/>
    </row>
    <row r="15" spans="1:12">
      <c r="B15" s="5" t="s">
        <v>2</v>
      </c>
      <c r="C15" s="31"/>
      <c r="D15" s="31"/>
      <c r="E15" s="31"/>
      <c r="F15" s="31"/>
      <c r="G15" s="31"/>
      <c r="H15" s="31"/>
      <c r="I15" s="31"/>
      <c r="J15" s="31"/>
      <c r="K15" s="31"/>
      <c r="L15" s="31"/>
    </row>
    <row r="16" spans="1:12" ht="14.4">
      <c r="B16" s="5" t="s">
        <v>70</v>
      </c>
      <c r="C16" s="67">
        <f>SUM(C8:C15)</f>
        <v>0</v>
      </c>
      <c r="D16" s="67">
        <f>SUM(D8:D15)</f>
        <v>0</v>
      </c>
      <c r="E16" s="67">
        <f>SUM(E8:E15)</f>
        <v>0</v>
      </c>
      <c r="F16" s="67">
        <f>SUM(F8:F15)</f>
        <v>0</v>
      </c>
      <c r="G16" s="67">
        <f t="shared" ref="G16:L16" si="0">SUM(G9:G15)</f>
        <v>0</v>
      </c>
      <c r="H16" s="67">
        <f t="shared" si="0"/>
        <v>0</v>
      </c>
      <c r="I16" s="67">
        <f t="shared" si="0"/>
        <v>0</v>
      </c>
      <c r="J16" s="67">
        <f t="shared" si="0"/>
        <v>0</v>
      </c>
      <c r="K16" s="67">
        <f t="shared" si="0"/>
        <v>0</v>
      </c>
      <c r="L16" s="67">
        <f t="shared" si="0"/>
        <v>0</v>
      </c>
    </row>
    <row r="17" spans="2:12">
      <c r="C17" s="69"/>
      <c r="D17" s="70"/>
      <c r="E17" s="70"/>
      <c r="F17" s="70"/>
    </row>
    <row r="18" spans="2:12">
      <c r="B18" s="82"/>
      <c r="C18" s="69"/>
      <c r="D18" s="69"/>
      <c r="E18" s="69"/>
      <c r="F18" s="69"/>
    </row>
    <row r="19" spans="2:12" ht="15">
      <c r="B19" s="38" t="s">
        <v>89</v>
      </c>
      <c r="F19" s="65"/>
    </row>
    <row r="20" spans="2:12">
      <c r="B20" s="36"/>
      <c r="C20" s="35">
        <v>2016</v>
      </c>
      <c r="D20" s="35">
        <v>2017</v>
      </c>
      <c r="E20" s="35">
        <v>2018</v>
      </c>
      <c r="F20" s="35">
        <v>2019</v>
      </c>
      <c r="G20" s="35">
        <v>2020</v>
      </c>
      <c r="H20" s="35">
        <v>2021</v>
      </c>
      <c r="I20" s="35">
        <v>2022</v>
      </c>
      <c r="J20" s="35">
        <v>2023</v>
      </c>
      <c r="K20" s="35">
        <v>2024</v>
      </c>
      <c r="L20" s="35">
        <v>2025</v>
      </c>
    </row>
    <row r="21" spans="2:12">
      <c r="B21" s="5" t="str">
        <f>B9</f>
        <v>Ericsson</v>
      </c>
      <c r="C21" s="43" t="e">
        <f t="shared" ref="C21:F27" si="1">C9/C$16</f>
        <v>#DIV/0!</v>
      </c>
      <c r="D21" s="43" t="e">
        <f t="shared" si="1"/>
        <v>#DIV/0!</v>
      </c>
      <c r="E21" s="43" t="e">
        <f t="shared" si="1"/>
        <v>#DIV/0!</v>
      </c>
      <c r="F21" s="43" t="e">
        <f t="shared" si="1"/>
        <v>#DIV/0!</v>
      </c>
      <c r="G21" s="43"/>
      <c r="H21" s="64"/>
      <c r="I21" s="64"/>
      <c r="J21" s="64"/>
      <c r="K21" s="64"/>
      <c r="L21" s="64"/>
    </row>
    <row r="22" spans="2:12">
      <c r="B22" s="5" t="str">
        <f t="shared" ref="B22:B27" si="2">B10</f>
        <v>Fujitsu</v>
      </c>
      <c r="C22" s="43" t="e">
        <f t="shared" si="1"/>
        <v>#DIV/0!</v>
      </c>
      <c r="D22" s="43" t="e">
        <f t="shared" si="1"/>
        <v>#DIV/0!</v>
      </c>
      <c r="E22" s="43" t="e">
        <f t="shared" si="1"/>
        <v>#DIV/0!</v>
      </c>
      <c r="F22" s="43" t="e">
        <f t="shared" si="1"/>
        <v>#DIV/0!</v>
      </c>
      <c r="G22" s="43"/>
      <c r="H22" s="64"/>
      <c r="I22" s="64"/>
      <c r="J22" s="64"/>
      <c r="K22" s="64"/>
      <c r="L22" s="64"/>
    </row>
    <row r="23" spans="2:12">
      <c r="B23" s="5" t="str">
        <f t="shared" si="2"/>
        <v>Huawei</v>
      </c>
      <c r="C23" s="43" t="e">
        <f t="shared" si="1"/>
        <v>#DIV/0!</v>
      </c>
      <c r="D23" s="43" t="e">
        <f t="shared" si="1"/>
        <v>#DIV/0!</v>
      </c>
      <c r="E23" s="43" t="e">
        <f t="shared" si="1"/>
        <v>#DIV/0!</v>
      </c>
      <c r="F23" s="43" t="e">
        <f t="shared" si="1"/>
        <v>#DIV/0!</v>
      </c>
      <c r="G23" s="43"/>
      <c r="H23" s="64"/>
      <c r="I23" s="64"/>
      <c r="J23" s="64"/>
      <c r="K23" s="64"/>
      <c r="L23" s="64"/>
    </row>
    <row r="24" spans="2:12">
      <c r="B24" s="5" t="str">
        <f t="shared" si="2"/>
        <v>NEC</v>
      </c>
      <c r="C24" s="43" t="e">
        <f t="shared" si="1"/>
        <v>#DIV/0!</v>
      </c>
      <c r="D24" s="43" t="e">
        <f t="shared" si="1"/>
        <v>#DIV/0!</v>
      </c>
      <c r="E24" s="43" t="e">
        <f t="shared" si="1"/>
        <v>#DIV/0!</v>
      </c>
      <c r="F24" s="43" t="e">
        <f t="shared" si="1"/>
        <v>#DIV/0!</v>
      </c>
      <c r="G24" s="43"/>
      <c r="H24" s="64"/>
      <c r="I24" s="64"/>
      <c r="J24" s="64"/>
      <c r="K24" s="64"/>
      <c r="L24" s="64"/>
    </row>
    <row r="25" spans="2:12">
      <c r="B25" s="5" t="str">
        <f t="shared" si="2"/>
        <v>Nokia</v>
      </c>
      <c r="C25" s="43" t="e">
        <f t="shared" si="1"/>
        <v>#DIV/0!</v>
      </c>
      <c r="D25" s="43" t="e">
        <f t="shared" si="1"/>
        <v>#DIV/0!</v>
      </c>
      <c r="E25" s="43" t="e">
        <f t="shared" si="1"/>
        <v>#DIV/0!</v>
      </c>
      <c r="F25" s="43" t="e">
        <f t="shared" si="1"/>
        <v>#DIV/0!</v>
      </c>
      <c r="G25" s="43"/>
      <c r="H25" s="64"/>
      <c r="I25" s="64"/>
      <c r="J25" s="64"/>
      <c r="K25" s="64"/>
      <c r="L25" s="64"/>
    </row>
    <row r="26" spans="2:12">
      <c r="B26" s="5" t="str">
        <f t="shared" si="2"/>
        <v>Samsung</v>
      </c>
      <c r="C26" s="43" t="e">
        <f t="shared" si="1"/>
        <v>#DIV/0!</v>
      </c>
      <c r="D26" s="43" t="e">
        <f t="shared" si="1"/>
        <v>#DIV/0!</v>
      </c>
      <c r="E26" s="43" t="e">
        <f t="shared" si="1"/>
        <v>#DIV/0!</v>
      </c>
      <c r="F26" s="43" t="e">
        <f t="shared" si="1"/>
        <v>#DIV/0!</v>
      </c>
      <c r="G26" s="43"/>
      <c r="H26" s="64"/>
      <c r="I26" s="64"/>
      <c r="J26" s="64"/>
      <c r="K26" s="64"/>
      <c r="L26" s="64"/>
    </row>
    <row r="27" spans="2:12">
      <c r="B27" s="5" t="str">
        <f t="shared" si="2"/>
        <v>ZTE</v>
      </c>
      <c r="C27" s="43" t="e">
        <f t="shared" si="1"/>
        <v>#DIV/0!</v>
      </c>
      <c r="D27" s="43" t="e">
        <f t="shared" si="1"/>
        <v>#DIV/0!</v>
      </c>
      <c r="E27" s="43" t="e">
        <f t="shared" si="1"/>
        <v>#DIV/0!</v>
      </c>
      <c r="F27" s="43" t="e">
        <f t="shared" si="1"/>
        <v>#DIV/0!</v>
      </c>
      <c r="G27" s="43"/>
      <c r="H27" s="64"/>
      <c r="I27" s="64"/>
      <c r="J27" s="64"/>
      <c r="K27" s="64"/>
      <c r="L27" s="64"/>
    </row>
    <row r="28" spans="2:12">
      <c r="B28" s="5" t="s">
        <v>70</v>
      </c>
      <c r="C28" s="63" t="e">
        <f>SUM(C21:C27)</f>
        <v>#DIV/0!</v>
      </c>
      <c r="D28" s="63" t="e">
        <f>SUM(D21:D27)</f>
        <v>#DIV/0!</v>
      </c>
      <c r="E28" s="63" t="e">
        <f>SUM(E21:E27)</f>
        <v>#DIV/0!</v>
      </c>
      <c r="F28" s="63" t="e">
        <f>SUM(F21:F27)</f>
        <v>#DIV/0!</v>
      </c>
      <c r="G28" s="63"/>
      <c r="H28" s="62"/>
      <c r="I28" s="62"/>
      <c r="J28" s="62"/>
      <c r="K28" s="62"/>
      <c r="L28" s="62"/>
    </row>
    <row r="29" spans="2:12" ht="14.4">
      <c r="C29" s="61"/>
      <c r="D29" s="61"/>
      <c r="E29" s="61"/>
      <c r="F29" s="61"/>
      <c r="G29" s="61"/>
      <c r="H29" s="61"/>
      <c r="I29" s="61" t="str">
        <f>IF(H28=0,"",I28/H28-1)</f>
        <v/>
      </c>
      <c r="J29" s="61" t="str">
        <f>IF(I28=0,"",J28/I28-1)</f>
        <v/>
      </c>
      <c r="K29" s="61" t="str">
        <f>IF(J28=0,"",K28/J28-1)</f>
        <v/>
      </c>
      <c r="L29" s="61" t="str">
        <f>IF(K28=0,"",L28/K28-1)</f>
        <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014D-D3E5-4CFF-AEE8-F6B5BBAF6D3C}">
  <sheetPr>
    <tabColor rgb="FFCCFFCC"/>
  </sheetPr>
  <dimension ref="B2:F22"/>
  <sheetViews>
    <sheetView showGridLines="0" zoomScale="85" zoomScaleNormal="85" zoomScalePageLayoutView="70" workbookViewId="0"/>
  </sheetViews>
  <sheetFormatPr defaultColWidth="8.6640625" defaultRowHeight="13.2"/>
  <cols>
    <col min="1" max="1" width="4.44140625" style="1" customWidth="1"/>
    <col min="2" max="2" width="35.6640625" style="1" customWidth="1"/>
    <col min="3" max="6" width="11.6640625" style="1" customWidth="1"/>
    <col min="7" max="16384" width="8.6640625" style="1"/>
  </cols>
  <sheetData>
    <row r="2" spans="2:6" ht="17.399999999999999">
      <c r="B2" s="54" t="str">
        <f>Introduction!B2</f>
        <v>LightCounting Wireless Infrastructure: Japan Update</v>
      </c>
    </row>
    <row r="3" spans="2:6" ht="15">
      <c r="B3" s="53" t="str">
        <f>Introduction!B3</f>
        <v>September 2020 (published September 30, 2020)</v>
      </c>
    </row>
    <row r="4" spans="2:6" ht="15.6">
      <c r="B4" s="52" t="s">
        <v>102</v>
      </c>
      <c r="C4" s="51"/>
    </row>
    <row r="6" spans="2:6">
      <c r="B6" s="38" t="s">
        <v>103</v>
      </c>
    </row>
    <row r="7" spans="2:6" ht="14.4">
      <c r="B7" s="36" t="s">
        <v>117</v>
      </c>
      <c r="C7" s="118" t="s">
        <v>118</v>
      </c>
      <c r="D7" s="119"/>
      <c r="E7" s="119"/>
      <c r="F7" s="120"/>
    </row>
    <row r="8" spans="2:6" ht="14.4">
      <c r="B8" s="5" t="s">
        <v>104</v>
      </c>
      <c r="C8" s="115"/>
      <c r="D8" s="116"/>
      <c r="E8" s="116"/>
      <c r="F8" s="117"/>
    </row>
    <row r="9" spans="2:6" ht="14.4">
      <c r="B9" s="5" t="s">
        <v>126</v>
      </c>
      <c r="C9" s="115"/>
      <c r="D9" s="116"/>
      <c r="E9" s="116"/>
      <c r="F9" s="117"/>
    </row>
    <row r="10" spans="2:6" ht="14.4">
      <c r="B10" s="80" t="s">
        <v>106</v>
      </c>
      <c r="C10" s="121"/>
      <c r="D10" s="122"/>
      <c r="E10" s="122"/>
      <c r="F10" s="123"/>
    </row>
    <row r="11" spans="2:6" ht="14.4">
      <c r="B11" s="76" t="s">
        <v>108</v>
      </c>
      <c r="C11" s="77"/>
      <c r="D11" s="78"/>
      <c r="E11" s="78"/>
      <c r="F11" s="79"/>
    </row>
    <row r="12" spans="2:6" ht="14.4">
      <c r="B12" s="76" t="s">
        <v>109</v>
      </c>
      <c r="C12" s="77"/>
      <c r="D12" s="78"/>
      <c r="E12" s="78"/>
      <c r="F12" s="79"/>
    </row>
    <row r="13" spans="2:6" ht="14.4">
      <c r="B13" s="76" t="s">
        <v>111</v>
      </c>
      <c r="C13" s="77"/>
      <c r="D13" s="78"/>
      <c r="E13" s="78"/>
      <c r="F13" s="79"/>
    </row>
    <row r="14" spans="2:6" ht="14.4">
      <c r="B14" s="5" t="s">
        <v>110</v>
      </c>
      <c r="C14" s="115"/>
      <c r="D14" s="116"/>
      <c r="E14" s="116"/>
      <c r="F14" s="117"/>
    </row>
    <row r="15" spans="2:6" ht="14.4">
      <c r="B15" s="5" t="s">
        <v>114</v>
      </c>
      <c r="C15" s="115"/>
      <c r="D15" s="116"/>
      <c r="E15" s="116"/>
      <c r="F15" s="117"/>
    </row>
    <row r="16" spans="2:6" ht="14.4">
      <c r="B16" s="5" t="s">
        <v>107</v>
      </c>
      <c r="C16" s="115"/>
      <c r="D16" s="116"/>
      <c r="E16" s="116"/>
      <c r="F16" s="117"/>
    </row>
    <row r="17" spans="2:6" ht="14.4">
      <c r="B17" s="5" t="s">
        <v>116</v>
      </c>
      <c r="C17" s="115"/>
      <c r="D17" s="116"/>
      <c r="E17" s="116"/>
      <c r="F17" s="117"/>
    </row>
    <row r="18" spans="2:6" ht="14.4">
      <c r="B18" s="5" t="s">
        <v>112</v>
      </c>
      <c r="C18" s="115"/>
      <c r="D18" s="116"/>
      <c r="E18" s="116"/>
      <c r="F18" s="117"/>
    </row>
    <row r="19" spans="2:6" ht="14.4">
      <c r="B19" s="5" t="s">
        <v>113</v>
      </c>
      <c r="C19" s="115"/>
      <c r="D19" s="116"/>
      <c r="E19" s="116"/>
      <c r="F19" s="117"/>
    </row>
    <row r="20" spans="2:6" ht="14.4">
      <c r="B20" s="5" t="s">
        <v>127</v>
      </c>
      <c r="C20" s="115"/>
      <c r="D20" s="116"/>
      <c r="E20" s="116"/>
      <c r="F20" s="117"/>
    </row>
    <row r="21" spans="2:6" ht="14.4">
      <c r="B21" s="5" t="s">
        <v>115</v>
      </c>
      <c r="C21" s="115"/>
      <c r="D21" s="116"/>
      <c r="E21" s="116"/>
      <c r="F21" s="117"/>
    </row>
    <row r="22" spans="2:6">
      <c r="C22" s="66"/>
      <c r="D22" s="66"/>
      <c r="E22" s="66"/>
      <c r="F22" s="66"/>
    </row>
  </sheetData>
  <mergeCells count="12">
    <mergeCell ref="C16:F16"/>
    <mergeCell ref="C18:F18"/>
    <mergeCell ref="C19:F19"/>
    <mergeCell ref="C21:F21"/>
    <mergeCell ref="C17:F17"/>
    <mergeCell ref="C20:F20"/>
    <mergeCell ref="C15:F15"/>
    <mergeCell ref="C7:F7"/>
    <mergeCell ref="C8:F8"/>
    <mergeCell ref="C9:F9"/>
    <mergeCell ref="C10:F10"/>
    <mergeCell ref="C14:F14"/>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Methodology</vt:lpstr>
      <vt:lpstr>Definitions</vt:lpstr>
      <vt:lpstr>Subscribers</vt:lpstr>
      <vt:lpstr>Capex</vt:lpstr>
      <vt:lpstr>Base Stations</vt:lpstr>
      <vt:lpstr>RAN</vt:lpstr>
      <vt:lpstr>RAN Market Shares</vt:lpstr>
      <vt:lpstr>Rakuten Mobile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2020-07-31T00:36:59Z</dcterms:created>
  <dcterms:modified xsi:type="dcterms:W3CDTF">2021-03-02T00:07:47Z</dcterms:modified>
</cp:coreProperties>
</file>